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848" activeTab="0"/>
  </bookViews>
  <sheets>
    <sheet name="АКСОН" sheetId="1" r:id="rId1"/>
    <sheet name="ZVEREV POWERLIFTING TEAM" sheetId="2" r:id="rId2"/>
    <sheet name="Московский Политех" sheetId="3" r:id="rId3"/>
    <sheet name="Loft Fitness" sheetId="4" r:id="rId4"/>
    <sheet name="Измайлово13" sheetId="5" r:id="rId5"/>
    <sheet name="Спортивный клуб Царицыно" sheetId="6" r:id="rId6"/>
  </sheets>
  <definedNames/>
  <calcPr fullCalcOnLoad="1" refMode="R1C1"/>
</workbook>
</file>

<file path=xl/sharedStrings.xml><?xml version="1.0" encoding="utf-8"?>
<sst xmlns="http://schemas.openxmlformats.org/spreadsheetml/2006/main" count="514" uniqueCount="128">
  <si>
    <t>Очки</t>
  </si>
  <si>
    <t>Чистяков Игорь</t>
  </si>
  <si>
    <t>Семенов Александр</t>
  </si>
  <si>
    <t>Камалян Артур</t>
  </si>
  <si>
    <t>Сергеева Наталья</t>
  </si>
  <si>
    <t>Якомульская Дарья</t>
  </si>
  <si>
    <t>Ипатова Наталья</t>
  </si>
  <si>
    <t>Щербинина Олеся</t>
  </si>
  <si>
    <t>Зиннатов Руслан</t>
  </si>
  <si>
    <t>№№</t>
  </si>
  <si>
    <t>Ф.И.О.</t>
  </si>
  <si>
    <t>Дивизион</t>
  </si>
  <si>
    <t>Вес.кат.</t>
  </si>
  <si>
    <t>Возр.кат.</t>
  </si>
  <si>
    <t>Место в категории</t>
  </si>
  <si>
    <t>Место в абсолютке</t>
  </si>
  <si>
    <t>Норматив</t>
  </si>
  <si>
    <t>СУММА</t>
  </si>
  <si>
    <t>Вагин Станислав</t>
  </si>
  <si>
    <t>Волков Александр</t>
  </si>
  <si>
    <t>Фалалеев Алексей</t>
  </si>
  <si>
    <t>Воронов Даниил</t>
  </si>
  <si>
    <t>Трофимов Алексей</t>
  </si>
  <si>
    <t>Симанин Павел</t>
  </si>
  <si>
    <t>Родионов Иван</t>
  </si>
  <si>
    <t>Локотков Александр</t>
  </si>
  <si>
    <t>Губанов Алексей</t>
  </si>
  <si>
    <t>Пономаренко Григорий</t>
  </si>
  <si>
    <t>Зверев Роман</t>
  </si>
  <si>
    <t>Полушкин Никита</t>
  </si>
  <si>
    <t>Зотов Иван</t>
  </si>
  <si>
    <t>Титов Данила</t>
  </si>
  <si>
    <t>Федоренко Роман</t>
  </si>
  <si>
    <t>Бочарников Вадим</t>
  </si>
  <si>
    <t>Воронова Наталья</t>
  </si>
  <si>
    <t>Чеснакова Екатерина</t>
  </si>
  <si>
    <t>Санина Ольга</t>
  </si>
  <si>
    <t>Ящук Вера</t>
  </si>
  <si>
    <t>Бурова Василиса</t>
  </si>
  <si>
    <t>Зуев Геннадий</t>
  </si>
  <si>
    <t>Камышникова Марина</t>
  </si>
  <si>
    <t>Таскаева Екатерина</t>
  </si>
  <si>
    <t>Блинкова Наталья</t>
  </si>
  <si>
    <t>Жук Елена</t>
  </si>
  <si>
    <t>Пархоменко Ольга</t>
  </si>
  <si>
    <t>Тимченко Сергей</t>
  </si>
  <si>
    <t>Костин Дмитрий</t>
  </si>
  <si>
    <t>Мавренков Сергей</t>
  </si>
  <si>
    <t>Золотых Дмитрий</t>
  </si>
  <si>
    <t>Сапожков Денис</t>
  </si>
  <si>
    <t>Аверьянов Алексей</t>
  </si>
  <si>
    <t>Баймешев Эдуард</t>
  </si>
  <si>
    <t>Кузнецов Евгений</t>
  </si>
  <si>
    <t>Быстров Ростислав</t>
  </si>
  <si>
    <t>Буторин Михаил</t>
  </si>
  <si>
    <t>Постаногов Геннадий</t>
  </si>
  <si>
    <t>Стукалов Геннадий</t>
  </si>
  <si>
    <t>Левенкова Наталья</t>
  </si>
  <si>
    <t>Бешанова Юлия</t>
  </si>
  <si>
    <t>Кукушкина Анна</t>
  </si>
  <si>
    <t>Кузнецов Арсений</t>
  </si>
  <si>
    <t>Матюшенко Иван</t>
  </si>
  <si>
    <t>Балугин Николай</t>
  </si>
  <si>
    <t>Лукасевич Мария</t>
  </si>
  <si>
    <t>Чаплыгина Екатерина</t>
  </si>
  <si>
    <t>Огородникова Мария</t>
  </si>
  <si>
    <t>Кафтайлова Наталья</t>
  </si>
  <si>
    <t>Кафтайлов Антон</t>
  </si>
  <si>
    <t>Рукавишников Сергей</t>
  </si>
  <si>
    <t>Сапожникова Анастасия</t>
  </si>
  <si>
    <t>Зенькова Яна</t>
  </si>
  <si>
    <t>Шестиглазова Алина</t>
  </si>
  <si>
    <t>Бусова Валентина</t>
  </si>
  <si>
    <t>Потапова Олеся</t>
  </si>
  <si>
    <t>Платонов Алексей</t>
  </si>
  <si>
    <t>Сайфулин Руслан</t>
  </si>
  <si>
    <t>Аржанов Анатолий</t>
  </si>
  <si>
    <t>Пашелюжный Александр</t>
  </si>
  <si>
    <t>Можаров Владимир</t>
  </si>
  <si>
    <t>Виноградова Ольга</t>
  </si>
  <si>
    <t>Иванов Дмитрий</t>
  </si>
  <si>
    <t>Лексин Никита</t>
  </si>
  <si>
    <t>Народный жим с ДК 1 вес</t>
  </si>
  <si>
    <t>Жим с ДК безэкипировочный</t>
  </si>
  <si>
    <t>Народный жим с ДК 1/2 веса</t>
  </si>
  <si>
    <t>Жим безэкипировочный</t>
  </si>
  <si>
    <t>Тяга безэкипировочная</t>
  </si>
  <si>
    <t>Пауэрлифтинг с ДК безэкипировочный</t>
  </si>
  <si>
    <t>Пауэрлифтинг безэкипировочный</t>
  </si>
  <si>
    <t>Тяга с ДК безэкипировочная</t>
  </si>
  <si>
    <t xml:space="preserve">Пауэрлифтинг с ДК безэкипировочный </t>
  </si>
  <si>
    <t>Тяга в однослойной экипировке</t>
  </si>
  <si>
    <t>Пауэрлифтинг в однослойной экипировке</t>
  </si>
  <si>
    <t>Народный жим 1 вес</t>
  </si>
  <si>
    <t>Тяга с ДК в однослойной экипировке</t>
  </si>
  <si>
    <t>Жим с ДК в однослойной экипировке</t>
  </si>
  <si>
    <t>Пауэрлифтинг с ДК классический</t>
  </si>
  <si>
    <t>Пауэрлифтинг классический</t>
  </si>
  <si>
    <t>Пауэрлифтинг в многослойной экипировке</t>
  </si>
  <si>
    <t>Жим в многослойной экипировке</t>
  </si>
  <si>
    <t>Жим в однослойной экипировке</t>
  </si>
  <si>
    <t>Становая тяга с ДК безэкипировочная</t>
  </si>
  <si>
    <t>Открытая</t>
  </si>
  <si>
    <t>2</t>
  </si>
  <si>
    <t>МС</t>
  </si>
  <si>
    <t>Ветераны</t>
  </si>
  <si>
    <t>1</t>
  </si>
  <si>
    <t/>
  </si>
  <si>
    <t>Евстигнеев Михаил</t>
  </si>
  <si>
    <t>Юниоры</t>
  </si>
  <si>
    <t>Юноши</t>
  </si>
  <si>
    <t>1Ю</t>
  </si>
  <si>
    <t>2Ю</t>
  </si>
  <si>
    <t>Юниорки</t>
  </si>
  <si>
    <t>Девушки</t>
  </si>
  <si>
    <t>Свентицкий Сергей</t>
  </si>
  <si>
    <t>4</t>
  </si>
  <si>
    <t>5</t>
  </si>
  <si>
    <t>3</t>
  </si>
  <si>
    <t>КМС</t>
  </si>
  <si>
    <t>МСМК</t>
  </si>
  <si>
    <t>6</t>
  </si>
  <si>
    <t>Элита</t>
  </si>
  <si>
    <t>Санин Леонтий</t>
  </si>
  <si>
    <t>Сычев Владислав</t>
  </si>
  <si>
    <t>Котов Николай</t>
  </si>
  <si>
    <t>ИТОГО</t>
  </si>
  <si>
    <t>перезачет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</si>
</sst>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[$-FC19]dd\ mmmm\ yyyy\ \г\.;@"/>
    <numFmt numFmtId="187" formatCode="dd/mm/yy;@"/>
    <numFmt numFmtId="188" formatCode="ddmmyy;@"/>
    <numFmt numFmtId="189" formatCode="[&lt;=9999999]###\-####;\(###\)\ ###\-####"/>
  </numFmts>
  <fonts count="44">
    <font>
      <sz val="10"/>
      <name val="Arial Cyr"/>
      <family val="0"/>
    </font>
    <font>
      <b/>
      <sz val="10"/>
      <name val="Arial Cyr"/>
      <family val="0"/>
    </font>
    <font>
      <sz val="12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2">
      <selection activeCell="L38" sqref="L38"/>
    </sheetView>
  </sheetViews>
  <sheetFormatPr defaultColWidth="9.00390625" defaultRowHeight="12.75"/>
  <cols>
    <col min="1" max="1" width="5.25390625" style="0" customWidth="1"/>
    <col min="2" max="2" width="28.875" style="0" customWidth="1"/>
    <col min="3" max="3" width="44.875" style="0" customWidth="1"/>
    <col min="5" max="5" width="13.75390625" style="0" customWidth="1"/>
    <col min="6" max="6" width="12.125" style="0" customWidth="1"/>
    <col min="8" max="8" width="12.75390625" style="0" customWidth="1"/>
    <col min="10" max="10" width="13.00390625" style="0" customWidth="1"/>
  </cols>
  <sheetData>
    <row r="1" spans="1:12" s="9" customFormat="1" ht="31.5" customHeight="1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  <c r="F1" s="7" t="s">
        <v>14</v>
      </c>
      <c r="G1" s="7" t="s">
        <v>0</v>
      </c>
      <c r="H1" s="7" t="s">
        <v>15</v>
      </c>
      <c r="I1" s="7" t="s">
        <v>0</v>
      </c>
      <c r="J1" s="7" t="s">
        <v>16</v>
      </c>
      <c r="K1" s="7" t="s">
        <v>0</v>
      </c>
      <c r="L1" s="8" t="s">
        <v>17</v>
      </c>
    </row>
    <row r="2" spans="1:13" ht="15.75">
      <c r="A2">
        <v>1</v>
      </c>
      <c r="B2" s="9" t="s">
        <v>40</v>
      </c>
      <c r="C2" s="9" t="s">
        <v>94</v>
      </c>
      <c r="D2">
        <v>52</v>
      </c>
      <c r="E2" t="s">
        <v>102</v>
      </c>
      <c r="F2" t="s">
        <v>106</v>
      </c>
      <c r="G2">
        <v>12</v>
      </c>
      <c r="H2">
        <v>1</v>
      </c>
      <c r="I2">
        <v>18</v>
      </c>
      <c r="J2" t="s">
        <v>122</v>
      </c>
      <c r="K2">
        <v>24</v>
      </c>
      <c r="L2">
        <v>54</v>
      </c>
      <c r="M2">
        <v>1</v>
      </c>
    </row>
    <row r="3" spans="1:13" ht="15.75">
      <c r="A3">
        <v>2</v>
      </c>
      <c r="B3" s="9" t="s">
        <v>40</v>
      </c>
      <c r="C3" s="9" t="s">
        <v>95</v>
      </c>
      <c r="D3">
        <v>52</v>
      </c>
      <c r="E3" t="s">
        <v>102</v>
      </c>
      <c r="F3" t="s">
        <v>106</v>
      </c>
      <c r="G3">
        <v>12</v>
      </c>
      <c r="H3" s="9">
        <v>3</v>
      </c>
      <c r="I3">
        <v>0</v>
      </c>
      <c r="J3" t="s">
        <v>120</v>
      </c>
      <c r="K3">
        <v>24</v>
      </c>
      <c r="L3">
        <v>36</v>
      </c>
      <c r="M3">
        <v>1</v>
      </c>
    </row>
    <row r="4" spans="1:13" ht="15.75">
      <c r="A4">
        <v>3</v>
      </c>
      <c r="B4" s="9" t="s">
        <v>41</v>
      </c>
      <c r="C4" s="9" t="s">
        <v>95</v>
      </c>
      <c r="D4">
        <v>60</v>
      </c>
      <c r="E4" t="s">
        <v>113</v>
      </c>
      <c r="F4" t="s">
        <v>106</v>
      </c>
      <c r="G4">
        <v>12</v>
      </c>
      <c r="H4" s="9">
        <v>1</v>
      </c>
      <c r="I4">
        <v>18</v>
      </c>
      <c r="J4" t="s">
        <v>122</v>
      </c>
      <c r="K4">
        <v>30</v>
      </c>
      <c r="L4">
        <v>42</v>
      </c>
      <c r="M4">
        <v>1</v>
      </c>
    </row>
    <row r="5" spans="1:13" ht="15.75">
      <c r="A5">
        <v>4</v>
      </c>
      <c r="B5" s="9" t="s">
        <v>41</v>
      </c>
      <c r="C5" s="9" t="s">
        <v>95</v>
      </c>
      <c r="D5">
        <v>60</v>
      </c>
      <c r="E5" t="s">
        <v>102</v>
      </c>
      <c r="F5" t="s">
        <v>106</v>
      </c>
      <c r="G5">
        <v>12</v>
      </c>
      <c r="H5" s="9">
        <v>2</v>
      </c>
      <c r="I5">
        <v>0</v>
      </c>
      <c r="J5" t="s">
        <v>122</v>
      </c>
      <c r="K5">
        <v>30</v>
      </c>
      <c r="L5">
        <v>42</v>
      </c>
      <c r="M5" t="s">
        <v>127</v>
      </c>
    </row>
    <row r="6" spans="1:12" ht="15.75">
      <c r="A6">
        <v>5</v>
      </c>
      <c r="B6" s="9" t="s">
        <v>41</v>
      </c>
      <c r="C6" s="9" t="s">
        <v>83</v>
      </c>
      <c r="D6">
        <v>0</v>
      </c>
      <c r="E6">
        <v>0</v>
      </c>
      <c r="F6">
        <v>0</v>
      </c>
      <c r="G6">
        <v>0</v>
      </c>
      <c r="H6" s="9"/>
      <c r="I6">
        <v>0</v>
      </c>
      <c r="J6">
        <v>0</v>
      </c>
      <c r="K6">
        <v>0</v>
      </c>
      <c r="L6">
        <v>0</v>
      </c>
    </row>
    <row r="7" spans="1:13" ht="15.75">
      <c r="A7">
        <v>6</v>
      </c>
      <c r="B7" s="9" t="s">
        <v>42</v>
      </c>
      <c r="C7" s="9" t="s">
        <v>95</v>
      </c>
      <c r="D7">
        <v>56</v>
      </c>
      <c r="E7" t="s">
        <v>102</v>
      </c>
      <c r="F7" t="s">
        <v>106</v>
      </c>
      <c r="G7">
        <v>12</v>
      </c>
      <c r="H7" s="9">
        <v>1</v>
      </c>
      <c r="I7">
        <v>18</v>
      </c>
      <c r="J7" t="s">
        <v>122</v>
      </c>
      <c r="K7">
        <v>30</v>
      </c>
      <c r="L7">
        <v>42</v>
      </c>
      <c r="M7">
        <v>1</v>
      </c>
    </row>
    <row r="8" spans="1:12" ht="15.75">
      <c r="A8">
        <v>7</v>
      </c>
      <c r="B8" s="9" t="s">
        <v>43</v>
      </c>
      <c r="C8" s="9" t="s">
        <v>83</v>
      </c>
      <c r="D8">
        <v>75</v>
      </c>
      <c r="E8" t="s">
        <v>102</v>
      </c>
      <c r="F8" t="s">
        <v>106</v>
      </c>
      <c r="G8">
        <v>12</v>
      </c>
      <c r="H8" s="9">
        <v>6</v>
      </c>
      <c r="I8">
        <v>0</v>
      </c>
      <c r="J8" t="s">
        <v>119</v>
      </c>
      <c r="K8">
        <v>3</v>
      </c>
      <c r="L8">
        <v>15</v>
      </c>
    </row>
    <row r="9" spans="1:12" ht="15.75">
      <c r="A9">
        <v>8</v>
      </c>
      <c r="B9" s="9" t="s">
        <v>44</v>
      </c>
      <c r="C9" s="9" t="s">
        <v>87</v>
      </c>
      <c r="D9">
        <v>0</v>
      </c>
      <c r="E9">
        <v>0</v>
      </c>
      <c r="F9">
        <v>0</v>
      </c>
      <c r="G9">
        <v>0</v>
      </c>
      <c r="H9" s="9"/>
      <c r="I9">
        <v>0</v>
      </c>
      <c r="J9">
        <v>0</v>
      </c>
      <c r="K9">
        <v>0</v>
      </c>
      <c r="L9">
        <v>0</v>
      </c>
    </row>
    <row r="10" spans="1:12" ht="15.75">
      <c r="A10">
        <v>9</v>
      </c>
      <c r="B10" s="9" t="s">
        <v>44</v>
      </c>
      <c r="C10" s="9" t="s">
        <v>96</v>
      </c>
      <c r="D10">
        <v>56</v>
      </c>
      <c r="E10" t="s">
        <v>102</v>
      </c>
      <c r="F10" t="s">
        <v>103</v>
      </c>
      <c r="G10">
        <v>9</v>
      </c>
      <c r="H10" s="9">
        <v>6</v>
      </c>
      <c r="I10">
        <v>0</v>
      </c>
      <c r="J10" t="s">
        <v>104</v>
      </c>
      <c r="K10">
        <v>12</v>
      </c>
      <c r="L10">
        <v>21</v>
      </c>
    </row>
    <row r="11" spans="1:12" ht="15.75">
      <c r="A11">
        <v>10</v>
      </c>
      <c r="B11" s="9" t="s">
        <v>1</v>
      </c>
      <c r="C11" s="9" t="s">
        <v>96</v>
      </c>
      <c r="D11">
        <v>67.5</v>
      </c>
      <c r="E11" t="s">
        <v>105</v>
      </c>
      <c r="F11" t="s">
        <v>106</v>
      </c>
      <c r="G11">
        <v>12</v>
      </c>
      <c r="H11" s="9">
        <v>2</v>
      </c>
      <c r="I11">
        <v>0</v>
      </c>
      <c r="K11">
        <v>0</v>
      </c>
      <c r="L11">
        <v>12</v>
      </c>
    </row>
    <row r="12" spans="1:12" ht="15.75">
      <c r="A12">
        <v>11</v>
      </c>
      <c r="B12" s="9" t="s">
        <v>1</v>
      </c>
      <c r="C12" s="9" t="s">
        <v>83</v>
      </c>
      <c r="D12">
        <v>67.5</v>
      </c>
      <c r="E12" t="s">
        <v>105</v>
      </c>
      <c r="F12" t="s">
        <v>106</v>
      </c>
      <c r="G12">
        <v>12</v>
      </c>
      <c r="H12" s="9">
        <v>12</v>
      </c>
      <c r="I12">
        <v>0</v>
      </c>
      <c r="J12" t="s">
        <v>119</v>
      </c>
      <c r="K12">
        <v>3</v>
      </c>
      <c r="L12">
        <v>15</v>
      </c>
    </row>
    <row r="13" spans="1:12" ht="15.75">
      <c r="A13">
        <v>12</v>
      </c>
      <c r="B13" s="9" t="s">
        <v>1</v>
      </c>
      <c r="C13" s="9" t="s">
        <v>83</v>
      </c>
      <c r="D13">
        <v>0</v>
      </c>
      <c r="E13">
        <v>0</v>
      </c>
      <c r="F13">
        <v>0</v>
      </c>
      <c r="G13">
        <v>0</v>
      </c>
      <c r="H13" s="9"/>
      <c r="I13">
        <v>0</v>
      </c>
      <c r="J13">
        <v>0</v>
      </c>
      <c r="K13">
        <v>0</v>
      </c>
      <c r="L13">
        <v>0</v>
      </c>
    </row>
    <row r="14" spans="1:12" ht="15.75">
      <c r="A14">
        <v>13</v>
      </c>
      <c r="B14" s="9" t="s">
        <v>1</v>
      </c>
      <c r="C14" s="9" t="s">
        <v>89</v>
      </c>
      <c r="D14">
        <v>67.5</v>
      </c>
      <c r="E14" t="s">
        <v>105</v>
      </c>
      <c r="F14" t="s">
        <v>106</v>
      </c>
      <c r="G14">
        <v>12</v>
      </c>
      <c r="H14" s="9">
        <v>2</v>
      </c>
      <c r="I14">
        <v>0</v>
      </c>
      <c r="J14" t="s">
        <v>118</v>
      </c>
      <c r="K14">
        <v>0</v>
      </c>
      <c r="L14">
        <v>12</v>
      </c>
    </row>
    <row r="15" spans="1:12" ht="15.75">
      <c r="A15">
        <v>14</v>
      </c>
      <c r="B15" s="9" t="s">
        <v>1</v>
      </c>
      <c r="C15" s="9" t="s">
        <v>82</v>
      </c>
      <c r="D15">
        <v>67.5</v>
      </c>
      <c r="E15" t="s">
        <v>105</v>
      </c>
      <c r="F15" t="s">
        <v>106</v>
      </c>
      <c r="G15">
        <v>12</v>
      </c>
      <c r="H15" s="9">
        <v>3</v>
      </c>
      <c r="I15">
        <v>0</v>
      </c>
      <c r="J15">
        <v>1</v>
      </c>
      <c r="K15">
        <v>0</v>
      </c>
      <c r="L15">
        <v>12</v>
      </c>
    </row>
    <row r="16" spans="1:13" ht="15.75">
      <c r="A16">
        <v>15</v>
      </c>
      <c r="B16" s="9" t="s">
        <v>1</v>
      </c>
      <c r="C16" s="9" t="s">
        <v>82</v>
      </c>
      <c r="D16">
        <v>67.5</v>
      </c>
      <c r="E16" t="s">
        <v>102</v>
      </c>
      <c r="F16" t="s">
        <v>106</v>
      </c>
      <c r="G16">
        <v>12</v>
      </c>
      <c r="H16" s="9">
        <v>11</v>
      </c>
      <c r="I16">
        <v>0</v>
      </c>
      <c r="J16">
        <v>1</v>
      </c>
      <c r="K16">
        <v>0</v>
      </c>
      <c r="L16">
        <v>12</v>
      </c>
      <c r="M16" t="s">
        <v>127</v>
      </c>
    </row>
    <row r="17" spans="1:13" ht="15.75">
      <c r="A17">
        <v>16</v>
      </c>
      <c r="B17" s="9" t="s">
        <v>45</v>
      </c>
      <c r="C17" s="9" t="s">
        <v>85</v>
      </c>
      <c r="D17">
        <v>90</v>
      </c>
      <c r="E17" t="s">
        <v>102</v>
      </c>
      <c r="F17" t="s">
        <v>106</v>
      </c>
      <c r="G17">
        <v>12</v>
      </c>
      <c r="H17" s="9">
        <v>1</v>
      </c>
      <c r="I17">
        <v>24</v>
      </c>
      <c r="J17" t="s">
        <v>120</v>
      </c>
      <c r="K17">
        <v>24</v>
      </c>
      <c r="L17">
        <v>60</v>
      </c>
      <c r="M17">
        <v>1</v>
      </c>
    </row>
    <row r="18" spans="1:12" ht="15.75">
      <c r="A18">
        <v>17</v>
      </c>
      <c r="B18" s="9" t="s">
        <v>46</v>
      </c>
      <c r="C18" s="9" t="s">
        <v>97</v>
      </c>
      <c r="D18">
        <v>0</v>
      </c>
      <c r="E18">
        <v>0</v>
      </c>
      <c r="F18">
        <v>0</v>
      </c>
      <c r="G18">
        <v>0</v>
      </c>
      <c r="H18" s="9"/>
      <c r="I18">
        <v>0</v>
      </c>
      <c r="J18">
        <v>0</v>
      </c>
      <c r="K18">
        <v>0</v>
      </c>
      <c r="L18">
        <v>0</v>
      </c>
    </row>
    <row r="19" spans="1:13" ht="15.75">
      <c r="A19">
        <v>18</v>
      </c>
      <c r="B19" s="9" t="s">
        <v>47</v>
      </c>
      <c r="C19" s="9" t="s">
        <v>98</v>
      </c>
      <c r="D19">
        <v>110</v>
      </c>
      <c r="E19" t="s">
        <v>102</v>
      </c>
      <c r="F19" t="s">
        <v>106</v>
      </c>
      <c r="G19">
        <v>12</v>
      </c>
      <c r="H19" s="9">
        <v>1</v>
      </c>
      <c r="I19">
        <v>24</v>
      </c>
      <c r="J19" t="s">
        <v>104</v>
      </c>
      <c r="K19">
        <v>12</v>
      </c>
      <c r="L19">
        <v>48</v>
      </c>
      <c r="M19">
        <v>1</v>
      </c>
    </row>
    <row r="20" spans="1:13" ht="15.75">
      <c r="A20">
        <v>19</v>
      </c>
      <c r="B20" s="9" t="s">
        <v>47</v>
      </c>
      <c r="C20" s="9" t="s">
        <v>98</v>
      </c>
      <c r="D20">
        <v>110</v>
      </c>
      <c r="E20" t="s">
        <v>105</v>
      </c>
      <c r="F20" t="s">
        <v>106</v>
      </c>
      <c r="G20">
        <v>12</v>
      </c>
      <c r="H20" s="9">
        <v>1</v>
      </c>
      <c r="I20">
        <v>18</v>
      </c>
      <c r="J20" t="s">
        <v>104</v>
      </c>
      <c r="K20">
        <v>12</v>
      </c>
      <c r="L20">
        <v>42</v>
      </c>
      <c r="M20" t="s">
        <v>127</v>
      </c>
    </row>
    <row r="21" spans="1:12" ht="15.75">
      <c r="A21">
        <v>20</v>
      </c>
      <c r="B21" s="9" t="s">
        <v>47</v>
      </c>
      <c r="C21" s="9" t="s">
        <v>99</v>
      </c>
      <c r="D21">
        <v>0</v>
      </c>
      <c r="E21">
        <v>0</v>
      </c>
      <c r="F21">
        <v>0</v>
      </c>
      <c r="G21">
        <v>0</v>
      </c>
      <c r="H21" s="9"/>
      <c r="I21">
        <v>0</v>
      </c>
      <c r="J21">
        <v>0</v>
      </c>
      <c r="K21">
        <v>0</v>
      </c>
      <c r="L21">
        <v>0</v>
      </c>
    </row>
    <row r="22" spans="1:12" ht="15.75">
      <c r="A22">
        <v>21</v>
      </c>
      <c r="B22" s="9" t="s">
        <v>47</v>
      </c>
      <c r="C22" s="9" t="s">
        <v>99</v>
      </c>
      <c r="D22">
        <v>0</v>
      </c>
      <c r="E22">
        <v>0</v>
      </c>
      <c r="F22">
        <v>0</v>
      </c>
      <c r="G22">
        <v>0</v>
      </c>
      <c r="H22" s="9"/>
      <c r="I22">
        <v>0</v>
      </c>
      <c r="J22">
        <v>0</v>
      </c>
      <c r="K22">
        <v>0</v>
      </c>
      <c r="L22">
        <v>0</v>
      </c>
    </row>
    <row r="23" spans="1:13" ht="15.75">
      <c r="A23">
        <v>22</v>
      </c>
      <c r="B23" s="9" t="s">
        <v>108</v>
      </c>
      <c r="C23" s="9" t="s">
        <v>87</v>
      </c>
      <c r="D23">
        <v>110</v>
      </c>
      <c r="E23" t="s">
        <v>102</v>
      </c>
      <c r="F23" t="s">
        <v>106</v>
      </c>
      <c r="G23">
        <v>12</v>
      </c>
      <c r="H23" s="9">
        <v>2</v>
      </c>
      <c r="I23">
        <v>0</v>
      </c>
      <c r="J23" t="s">
        <v>104</v>
      </c>
      <c r="K23">
        <v>12</v>
      </c>
      <c r="L23">
        <v>24</v>
      </c>
      <c r="M23">
        <v>1</v>
      </c>
    </row>
    <row r="24" spans="1:13" ht="15.75">
      <c r="A24">
        <v>23</v>
      </c>
      <c r="B24" s="9" t="s">
        <v>48</v>
      </c>
      <c r="C24" s="9" t="s">
        <v>95</v>
      </c>
      <c r="D24">
        <v>100</v>
      </c>
      <c r="E24" t="s">
        <v>102</v>
      </c>
      <c r="F24" t="s">
        <v>106</v>
      </c>
      <c r="G24">
        <v>12</v>
      </c>
      <c r="H24" s="9">
        <v>1</v>
      </c>
      <c r="I24">
        <v>24</v>
      </c>
      <c r="J24" t="s">
        <v>119</v>
      </c>
      <c r="K24">
        <v>3</v>
      </c>
      <c r="L24">
        <v>39</v>
      </c>
      <c r="M24">
        <v>1</v>
      </c>
    </row>
    <row r="25" spans="1:12" ht="15.75">
      <c r="A25">
        <v>24</v>
      </c>
      <c r="B25" s="9" t="s">
        <v>49</v>
      </c>
      <c r="C25" s="9" t="s">
        <v>88</v>
      </c>
      <c r="D25">
        <v>110</v>
      </c>
      <c r="E25" t="s">
        <v>102</v>
      </c>
      <c r="F25" s="10">
        <v>1</v>
      </c>
      <c r="G25">
        <v>12</v>
      </c>
      <c r="H25" s="9">
        <v>4</v>
      </c>
      <c r="I25">
        <v>0</v>
      </c>
      <c r="J25" t="s">
        <v>119</v>
      </c>
      <c r="K25">
        <v>3</v>
      </c>
      <c r="L25">
        <v>15</v>
      </c>
    </row>
    <row r="26" spans="1:12" ht="15.75">
      <c r="A26">
        <v>25</v>
      </c>
      <c r="B26" s="9" t="s">
        <v>50</v>
      </c>
      <c r="C26" s="9" t="s">
        <v>85</v>
      </c>
      <c r="D26">
        <v>0</v>
      </c>
      <c r="E26">
        <v>0</v>
      </c>
      <c r="F26">
        <v>0</v>
      </c>
      <c r="G26">
        <v>0</v>
      </c>
      <c r="H26" s="9"/>
      <c r="I26">
        <v>0</v>
      </c>
      <c r="J26">
        <v>0</v>
      </c>
      <c r="K26">
        <v>0</v>
      </c>
      <c r="L26">
        <v>0</v>
      </c>
    </row>
    <row r="27" spans="1:12" ht="15.75">
      <c r="A27">
        <v>26</v>
      </c>
      <c r="B27" s="9" t="s">
        <v>51</v>
      </c>
      <c r="C27" s="9" t="s">
        <v>85</v>
      </c>
      <c r="D27">
        <v>0</v>
      </c>
      <c r="E27">
        <v>0</v>
      </c>
      <c r="F27">
        <v>0</v>
      </c>
      <c r="G27">
        <v>0</v>
      </c>
      <c r="H27" s="9"/>
      <c r="I27">
        <v>0</v>
      </c>
      <c r="J27">
        <v>0</v>
      </c>
      <c r="K27">
        <v>0</v>
      </c>
      <c r="L27">
        <v>0</v>
      </c>
    </row>
    <row r="28" spans="1:12" ht="15.75">
      <c r="A28">
        <v>27</v>
      </c>
      <c r="B28" s="9" t="s">
        <v>52</v>
      </c>
      <c r="C28" s="9" t="s">
        <v>100</v>
      </c>
      <c r="D28">
        <v>110</v>
      </c>
      <c r="E28" t="s">
        <v>102</v>
      </c>
      <c r="F28" t="s">
        <v>106</v>
      </c>
      <c r="G28">
        <v>12</v>
      </c>
      <c r="H28" s="9">
        <v>2</v>
      </c>
      <c r="I28">
        <v>0</v>
      </c>
      <c r="J28" t="s">
        <v>119</v>
      </c>
      <c r="K28">
        <v>3</v>
      </c>
      <c r="L28">
        <v>15</v>
      </c>
    </row>
    <row r="29" spans="1:12" ht="15.75">
      <c r="A29">
        <v>28</v>
      </c>
      <c r="B29" s="9" t="s">
        <v>53</v>
      </c>
      <c r="C29" s="9" t="s">
        <v>83</v>
      </c>
      <c r="D29">
        <v>90</v>
      </c>
      <c r="E29" t="s">
        <v>102</v>
      </c>
      <c r="F29" t="s">
        <v>121</v>
      </c>
      <c r="G29">
        <v>0</v>
      </c>
      <c r="H29" s="9"/>
      <c r="I29">
        <v>0</v>
      </c>
      <c r="J29" t="s">
        <v>119</v>
      </c>
      <c r="K29">
        <v>3</v>
      </c>
      <c r="L29">
        <v>3</v>
      </c>
    </row>
    <row r="30" spans="1:13" ht="15.75">
      <c r="A30">
        <v>29</v>
      </c>
      <c r="B30" s="9" t="s">
        <v>54</v>
      </c>
      <c r="C30" s="9" t="s">
        <v>89</v>
      </c>
      <c r="D30">
        <v>82.5</v>
      </c>
      <c r="E30" t="s">
        <v>105</v>
      </c>
      <c r="F30" t="s">
        <v>106</v>
      </c>
      <c r="G30">
        <v>12</v>
      </c>
      <c r="H30" s="9">
        <v>1</v>
      </c>
      <c r="I30">
        <v>18</v>
      </c>
      <c r="J30" t="s">
        <v>106</v>
      </c>
      <c r="K30">
        <v>0</v>
      </c>
      <c r="L30">
        <v>30</v>
      </c>
      <c r="M30">
        <v>1</v>
      </c>
    </row>
    <row r="31" spans="1:13" ht="15.75">
      <c r="A31">
        <v>30</v>
      </c>
      <c r="B31" s="9" t="s">
        <v>115</v>
      </c>
      <c r="C31" s="9" t="s">
        <v>83</v>
      </c>
      <c r="D31">
        <v>140</v>
      </c>
      <c r="E31" t="s">
        <v>109</v>
      </c>
      <c r="F31" t="s">
        <v>106</v>
      </c>
      <c r="G31">
        <v>12</v>
      </c>
      <c r="H31" s="9">
        <v>1</v>
      </c>
      <c r="I31">
        <v>18</v>
      </c>
      <c r="J31" t="s">
        <v>104</v>
      </c>
      <c r="K31">
        <v>12</v>
      </c>
      <c r="L31">
        <v>42</v>
      </c>
      <c r="M31">
        <v>1</v>
      </c>
    </row>
    <row r="32" spans="1:13" ht="15.75">
      <c r="A32">
        <v>31</v>
      </c>
      <c r="B32" s="9" t="s">
        <v>115</v>
      </c>
      <c r="C32" s="9" t="s">
        <v>83</v>
      </c>
      <c r="D32">
        <v>140</v>
      </c>
      <c r="E32" t="s">
        <v>102</v>
      </c>
      <c r="F32" t="s">
        <v>106</v>
      </c>
      <c r="G32">
        <v>12</v>
      </c>
      <c r="H32">
        <v>3</v>
      </c>
      <c r="I32">
        <v>0</v>
      </c>
      <c r="J32" t="s">
        <v>104</v>
      </c>
      <c r="K32">
        <v>12</v>
      </c>
      <c r="L32">
        <v>24</v>
      </c>
      <c r="M32" t="s">
        <v>127</v>
      </c>
    </row>
    <row r="33" spans="1:12" ht="15.75">
      <c r="A33">
        <v>32</v>
      </c>
      <c r="B33" s="9" t="s">
        <v>55</v>
      </c>
      <c r="C33" s="9" t="s">
        <v>96</v>
      </c>
      <c r="D33">
        <v>0</v>
      </c>
      <c r="E33">
        <v>0</v>
      </c>
      <c r="F33">
        <v>0</v>
      </c>
      <c r="G33">
        <v>0</v>
      </c>
      <c r="I33">
        <v>0</v>
      </c>
      <c r="J33">
        <v>0</v>
      </c>
      <c r="K33">
        <v>0</v>
      </c>
      <c r="L33">
        <v>0</v>
      </c>
    </row>
    <row r="34" spans="1:12" ht="15.75">
      <c r="A34">
        <v>33</v>
      </c>
      <c r="B34" s="9" t="s">
        <v>2</v>
      </c>
      <c r="C34" s="9" t="s">
        <v>85</v>
      </c>
      <c r="D34">
        <v>0</v>
      </c>
      <c r="E34">
        <v>0</v>
      </c>
      <c r="F34">
        <v>0</v>
      </c>
      <c r="G34">
        <v>0</v>
      </c>
      <c r="I34">
        <v>0</v>
      </c>
      <c r="J34">
        <v>0</v>
      </c>
      <c r="K34">
        <v>0</v>
      </c>
      <c r="L34">
        <v>0</v>
      </c>
    </row>
    <row r="35" spans="1:12" ht="15.75">
      <c r="A35">
        <v>34</v>
      </c>
      <c r="B35" s="9" t="s">
        <v>2</v>
      </c>
      <c r="C35" s="9" t="s">
        <v>85</v>
      </c>
      <c r="D35">
        <v>0</v>
      </c>
      <c r="E35">
        <v>0</v>
      </c>
      <c r="F35">
        <v>0</v>
      </c>
      <c r="G35">
        <v>0</v>
      </c>
      <c r="I35">
        <v>0</v>
      </c>
      <c r="J35">
        <v>0</v>
      </c>
      <c r="K35">
        <v>0</v>
      </c>
      <c r="L35">
        <v>0</v>
      </c>
    </row>
    <row r="36" spans="1:12" ht="15.75">
      <c r="A36">
        <v>35</v>
      </c>
      <c r="B36" s="9" t="s">
        <v>56</v>
      </c>
      <c r="C36" s="9" t="s">
        <v>85</v>
      </c>
      <c r="D36">
        <v>0</v>
      </c>
      <c r="E36">
        <v>0</v>
      </c>
      <c r="F36">
        <v>0</v>
      </c>
      <c r="G36">
        <v>0</v>
      </c>
      <c r="I36">
        <v>0</v>
      </c>
      <c r="J36">
        <v>0</v>
      </c>
      <c r="K36">
        <v>0</v>
      </c>
      <c r="L36">
        <v>0</v>
      </c>
    </row>
    <row r="37" spans="11:12" ht="12.75">
      <c r="K37" t="s">
        <v>126</v>
      </c>
      <c r="L37">
        <f>SUM(L2:L4,L7,L17,L19,L23:L24,L30:L31)</f>
        <v>417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0" zoomScaleNormal="70" zoomScalePageLayoutView="0" workbookViewId="0" topLeftCell="A1">
      <selection activeCell="L32" sqref="L32"/>
    </sheetView>
  </sheetViews>
  <sheetFormatPr defaultColWidth="9.00390625" defaultRowHeight="12.75"/>
  <cols>
    <col min="1" max="1" width="5.75390625" style="9" customWidth="1"/>
    <col min="2" max="2" width="25.25390625" style="9" customWidth="1"/>
    <col min="3" max="3" width="44.125" style="9" customWidth="1"/>
    <col min="4" max="4" width="9.125" style="9" customWidth="1"/>
    <col min="5" max="5" width="15.375" style="9" customWidth="1"/>
    <col min="6" max="6" width="12.125" style="9" customWidth="1"/>
    <col min="7" max="7" width="9.125" style="9" customWidth="1"/>
    <col min="8" max="8" width="12.25390625" style="9" customWidth="1"/>
    <col min="9" max="9" width="9.125" style="9" customWidth="1"/>
    <col min="10" max="10" width="12.00390625" style="9" customWidth="1"/>
    <col min="11" max="16384" width="9.125" style="9" customWidth="1"/>
  </cols>
  <sheetData>
    <row r="1" spans="1:12" ht="31.5" customHeight="1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  <c r="F1" s="7" t="s">
        <v>14</v>
      </c>
      <c r="G1" s="7" t="s">
        <v>0</v>
      </c>
      <c r="H1" s="7" t="s">
        <v>15</v>
      </c>
      <c r="I1" s="7" t="s">
        <v>0</v>
      </c>
      <c r="J1" s="7" t="s">
        <v>16</v>
      </c>
      <c r="K1" s="7" t="s">
        <v>0</v>
      </c>
      <c r="L1" s="8" t="s">
        <v>17</v>
      </c>
    </row>
    <row r="2" spans="1:13" ht="15.75">
      <c r="A2" s="9">
        <v>1</v>
      </c>
      <c r="B2" s="9" t="s">
        <v>19</v>
      </c>
      <c r="C2" s="9" t="s">
        <v>87</v>
      </c>
      <c r="D2">
        <v>82.5</v>
      </c>
      <c r="E2" t="s">
        <v>109</v>
      </c>
      <c r="F2" t="s">
        <v>106</v>
      </c>
      <c r="G2">
        <v>12</v>
      </c>
      <c r="H2">
        <v>5</v>
      </c>
      <c r="I2">
        <v>0</v>
      </c>
      <c r="J2" t="s">
        <v>103</v>
      </c>
      <c r="K2">
        <v>0</v>
      </c>
      <c r="L2">
        <v>12</v>
      </c>
      <c r="M2" s="9">
        <v>1</v>
      </c>
    </row>
    <row r="3" spans="1:12" ht="15.75">
      <c r="A3" s="9">
        <v>2</v>
      </c>
      <c r="B3" s="9" t="s">
        <v>20</v>
      </c>
      <c r="C3" s="9" t="s">
        <v>87</v>
      </c>
      <c r="D3">
        <v>0</v>
      </c>
      <c r="E3">
        <v>0</v>
      </c>
      <c r="F3">
        <v>0</v>
      </c>
      <c r="G3">
        <f>IF(F3="1",12,IF(F3="2",9,IF(F3="3",6,0)))</f>
        <v>0</v>
      </c>
      <c r="I3">
        <f>IF(H3=1,IF(E3="открытая",24,18),0)</f>
        <v>0</v>
      </c>
      <c r="J3">
        <v>0</v>
      </c>
      <c r="K3">
        <f>IF(J3="Элита",30,IF(J3="МСМК",24,IF(J3="МС",12,IF(J3="КМС",3,0))))</f>
        <v>0</v>
      </c>
      <c r="L3">
        <f>SUM(G3,I3,K3,)</f>
        <v>0</v>
      </c>
    </row>
    <row r="4" spans="1:13" ht="15.75">
      <c r="A4" s="9">
        <v>3</v>
      </c>
      <c r="B4" s="9" t="s">
        <v>21</v>
      </c>
      <c r="C4" s="9" t="s">
        <v>87</v>
      </c>
      <c r="D4">
        <v>82.5</v>
      </c>
      <c r="E4" t="s">
        <v>110</v>
      </c>
      <c r="F4" t="s">
        <v>106</v>
      </c>
      <c r="G4">
        <v>12</v>
      </c>
      <c r="H4" s="9">
        <v>5</v>
      </c>
      <c r="I4">
        <v>0</v>
      </c>
      <c r="J4" t="s">
        <v>111</v>
      </c>
      <c r="K4">
        <v>0</v>
      </c>
      <c r="L4">
        <v>12</v>
      </c>
      <c r="M4" s="9">
        <v>1</v>
      </c>
    </row>
    <row r="5" spans="1:13" ht="15.75">
      <c r="A5" s="9">
        <v>4</v>
      </c>
      <c r="B5" s="9" t="s">
        <v>21</v>
      </c>
      <c r="C5" s="9" t="s">
        <v>89</v>
      </c>
      <c r="D5">
        <v>82.5</v>
      </c>
      <c r="E5" t="s">
        <v>110</v>
      </c>
      <c r="F5" t="s">
        <v>106</v>
      </c>
      <c r="G5">
        <f>IF(F5="1",12,IF(F5="2",9,IF(F5="3",6,0)))</f>
        <v>12</v>
      </c>
      <c r="H5" s="9">
        <v>3</v>
      </c>
      <c r="I5">
        <f>IF(H5=1,IF(E5="открытая",24,18),0)</f>
        <v>0</v>
      </c>
      <c r="J5" t="s">
        <v>111</v>
      </c>
      <c r="K5">
        <f>IF(J5="Элита",30,IF(J5="МСМК",24,IF(J5="МС",12,IF(J5="КМС",3,0))))</f>
        <v>0</v>
      </c>
      <c r="L5">
        <f>SUM(G5,I5,K5,)</f>
        <v>12</v>
      </c>
      <c r="M5" s="9">
        <v>1</v>
      </c>
    </row>
    <row r="6" spans="1:13" ht="15.75">
      <c r="A6" s="9">
        <v>5</v>
      </c>
      <c r="B6" s="9" t="s">
        <v>22</v>
      </c>
      <c r="C6" s="9" t="s">
        <v>88</v>
      </c>
      <c r="D6">
        <v>100</v>
      </c>
      <c r="E6" t="s">
        <v>102</v>
      </c>
      <c r="F6" t="s">
        <v>106</v>
      </c>
      <c r="G6">
        <v>12</v>
      </c>
      <c r="H6" s="9">
        <v>3</v>
      </c>
      <c r="I6">
        <v>0</v>
      </c>
      <c r="J6" t="s">
        <v>119</v>
      </c>
      <c r="K6">
        <v>3</v>
      </c>
      <c r="L6">
        <v>15</v>
      </c>
      <c r="M6" s="9">
        <v>1</v>
      </c>
    </row>
    <row r="7" spans="1:12" ht="15.75">
      <c r="A7" s="9">
        <v>6</v>
      </c>
      <c r="B7" s="9" t="s">
        <v>22</v>
      </c>
      <c r="C7" s="9" t="s">
        <v>91</v>
      </c>
      <c r="D7">
        <v>100</v>
      </c>
      <c r="E7" t="s">
        <v>102</v>
      </c>
      <c r="F7" t="s">
        <v>103</v>
      </c>
      <c r="G7">
        <v>9</v>
      </c>
      <c r="H7" s="9">
        <v>3</v>
      </c>
      <c r="I7">
        <v>0</v>
      </c>
      <c r="J7" t="s">
        <v>118</v>
      </c>
      <c r="K7">
        <v>0</v>
      </c>
      <c r="L7">
        <v>9</v>
      </c>
    </row>
    <row r="8" spans="1:13" ht="15.75">
      <c r="A8" s="9">
        <v>7</v>
      </c>
      <c r="B8" s="9" t="s">
        <v>23</v>
      </c>
      <c r="C8" s="9" t="s">
        <v>92</v>
      </c>
      <c r="D8">
        <v>90</v>
      </c>
      <c r="E8" t="s">
        <v>109</v>
      </c>
      <c r="F8" t="s">
        <v>106</v>
      </c>
      <c r="G8">
        <v>12</v>
      </c>
      <c r="H8" s="9">
        <v>2</v>
      </c>
      <c r="I8">
        <v>0</v>
      </c>
      <c r="J8" t="s">
        <v>106</v>
      </c>
      <c r="K8">
        <v>0</v>
      </c>
      <c r="L8">
        <v>12</v>
      </c>
      <c r="M8" s="9">
        <v>1</v>
      </c>
    </row>
    <row r="9" spans="1:13" ht="15.75">
      <c r="A9" s="9">
        <v>8</v>
      </c>
      <c r="B9" s="9" t="s">
        <v>23</v>
      </c>
      <c r="C9" s="9" t="s">
        <v>91</v>
      </c>
      <c r="D9">
        <v>90</v>
      </c>
      <c r="E9" t="s">
        <v>109</v>
      </c>
      <c r="F9" t="s">
        <v>106</v>
      </c>
      <c r="G9">
        <v>12</v>
      </c>
      <c r="H9" s="9">
        <v>1</v>
      </c>
      <c r="I9">
        <v>18</v>
      </c>
      <c r="J9" t="s">
        <v>103</v>
      </c>
      <c r="K9">
        <v>0</v>
      </c>
      <c r="L9">
        <v>30</v>
      </c>
      <c r="M9" s="9">
        <v>1</v>
      </c>
    </row>
    <row r="10" spans="1:12" ht="15.75">
      <c r="A10" s="9">
        <v>9</v>
      </c>
      <c r="B10" s="9" t="s">
        <v>123</v>
      </c>
      <c r="C10" s="9" t="s">
        <v>87</v>
      </c>
      <c r="D10">
        <v>67.5</v>
      </c>
      <c r="E10" t="s">
        <v>102</v>
      </c>
      <c r="F10" t="s">
        <v>103</v>
      </c>
      <c r="G10">
        <f>IF(F10="1",12,IF(F10="2",9,IF(F10="3",6,0)))</f>
        <v>9</v>
      </c>
      <c r="H10" s="9">
        <v>13</v>
      </c>
      <c r="I10">
        <f>IF(H10=1,IF(E10="открытая",24,18),0)</f>
        <v>0</v>
      </c>
      <c r="J10" t="s">
        <v>103</v>
      </c>
      <c r="K10">
        <f>IF(J10="Элита",30,IF(J10="МСМК",24,IF(J10="МС",12,IF(J10="КМС",3,0))))</f>
        <v>0</v>
      </c>
      <c r="L10">
        <f>SUM(G10,I10,K10,)</f>
        <v>9</v>
      </c>
    </row>
    <row r="11" spans="1:12" ht="15.75">
      <c r="A11" s="9">
        <v>10</v>
      </c>
      <c r="B11" s="9" t="s">
        <v>24</v>
      </c>
      <c r="C11" s="9" t="s">
        <v>92</v>
      </c>
      <c r="D11">
        <v>82.5</v>
      </c>
      <c r="E11" t="s">
        <v>102</v>
      </c>
      <c r="F11" t="s">
        <v>106</v>
      </c>
      <c r="G11">
        <v>12</v>
      </c>
      <c r="H11" s="9">
        <v>2</v>
      </c>
      <c r="I11">
        <v>0</v>
      </c>
      <c r="J11" t="s">
        <v>119</v>
      </c>
      <c r="K11">
        <v>3</v>
      </c>
      <c r="L11">
        <v>15</v>
      </c>
    </row>
    <row r="12" spans="1:12" ht="15.75">
      <c r="A12" s="9">
        <v>11</v>
      </c>
      <c r="B12" s="9" t="s">
        <v>24</v>
      </c>
      <c r="C12" s="9" t="s">
        <v>91</v>
      </c>
      <c r="D12">
        <v>82.5</v>
      </c>
      <c r="E12" t="s">
        <v>102</v>
      </c>
      <c r="F12" t="s">
        <v>103</v>
      </c>
      <c r="G12">
        <v>9</v>
      </c>
      <c r="H12" s="9">
        <v>4</v>
      </c>
      <c r="I12">
        <v>0</v>
      </c>
      <c r="J12" t="s">
        <v>118</v>
      </c>
      <c r="K12">
        <v>0</v>
      </c>
      <c r="L12">
        <v>9</v>
      </c>
    </row>
    <row r="13" spans="1:12" ht="15.75">
      <c r="A13" s="9">
        <v>12</v>
      </c>
      <c r="B13" s="9" t="s">
        <v>124</v>
      </c>
      <c r="C13" s="9" t="s">
        <v>87</v>
      </c>
      <c r="D13">
        <v>75</v>
      </c>
      <c r="E13" t="s">
        <v>110</v>
      </c>
      <c r="F13" t="s">
        <v>106</v>
      </c>
      <c r="G13">
        <v>12</v>
      </c>
      <c r="H13" s="9">
        <v>2</v>
      </c>
      <c r="I13">
        <v>0</v>
      </c>
      <c r="J13" t="s">
        <v>118</v>
      </c>
      <c r="K13">
        <v>0</v>
      </c>
      <c r="L13">
        <v>12</v>
      </c>
    </row>
    <row r="14" spans="1:12" ht="15.75">
      <c r="A14" s="9">
        <v>13</v>
      </c>
      <c r="B14" s="9" t="s">
        <v>124</v>
      </c>
      <c r="C14" s="9" t="s">
        <v>89</v>
      </c>
      <c r="D14">
        <v>75</v>
      </c>
      <c r="E14" t="s">
        <v>110</v>
      </c>
      <c r="F14" t="s">
        <v>106</v>
      </c>
      <c r="G14">
        <v>12</v>
      </c>
      <c r="H14" s="9">
        <v>2</v>
      </c>
      <c r="I14">
        <v>0</v>
      </c>
      <c r="J14" t="s">
        <v>103</v>
      </c>
      <c r="K14">
        <v>0</v>
      </c>
      <c r="L14">
        <v>12</v>
      </c>
    </row>
    <row r="15" spans="1:12" ht="15.75">
      <c r="A15" s="9">
        <v>14</v>
      </c>
      <c r="B15" s="9" t="s">
        <v>25</v>
      </c>
      <c r="C15" s="9" t="s">
        <v>87</v>
      </c>
      <c r="D15">
        <v>110</v>
      </c>
      <c r="E15" t="s">
        <v>109</v>
      </c>
      <c r="F15" t="s">
        <v>106</v>
      </c>
      <c r="G15">
        <v>12</v>
      </c>
      <c r="H15" s="9">
        <v>4</v>
      </c>
      <c r="I15">
        <v>0</v>
      </c>
      <c r="J15" t="s">
        <v>118</v>
      </c>
      <c r="K15">
        <v>0</v>
      </c>
      <c r="L15">
        <v>12</v>
      </c>
    </row>
    <row r="16" spans="1:12" ht="15.75">
      <c r="A16" s="9">
        <v>15</v>
      </c>
      <c r="B16" s="9" t="s">
        <v>25</v>
      </c>
      <c r="C16" s="9" t="s">
        <v>89</v>
      </c>
      <c r="D16">
        <v>110</v>
      </c>
      <c r="E16" t="s">
        <v>109</v>
      </c>
      <c r="F16" t="s">
        <v>106</v>
      </c>
      <c r="G16">
        <v>12</v>
      </c>
      <c r="H16" s="9">
        <v>5</v>
      </c>
      <c r="I16">
        <v>0</v>
      </c>
      <c r="J16" t="s">
        <v>118</v>
      </c>
      <c r="K16">
        <v>0</v>
      </c>
      <c r="L16">
        <v>12</v>
      </c>
    </row>
    <row r="17" spans="1:12" ht="15.75">
      <c r="A17" s="9">
        <v>16</v>
      </c>
      <c r="B17" s="9" t="s">
        <v>26</v>
      </c>
      <c r="C17" s="9" t="s">
        <v>83</v>
      </c>
      <c r="D17">
        <v>75</v>
      </c>
      <c r="E17" t="s">
        <v>102</v>
      </c>
      <c r="F17" t="s">
        <v>118</v>
      </c>
      <c r="G17">
        <v>6</v>
      </c>
      <c r="H17" s="9">
        <v>22</v>
      </c>
      <c r="I17">
        <v>0</v>
      </c>
      <c r="J17" t="s">
        <v>119</v>
      </c>
      <c r="K17">
        <v>3</v>
      </c>
      <c r="L17">
        <v>9</v>
      </c>
    </row>
    <row r="18" spans="1:12" ht="15.75">
      <c r="A18" s="9">
        <v>17</v>
      </c>
      <c r="B18" s="9" t="s">
        <v>27</v>
      </c>
      <c r="C18" s="9" t="s">
        <v>88</v>
      </c>
      <c r="D18">
        <v>0</v>
      </c>
      <c r="E18">
        <v>0</v>
      </c>
      <c r="F18">
        <v>0</v>
      </c>
      <c r="G18">
        <f>IF(F18="1",12,IF(F18="2",9,IF(F18="3",6,0)))</f>
        <v>0</v>
      </c>
      <c r="I18">
        <f>IF(H18=1,IF(E18="открытая",24,18),0)</f>
        <v>0</v>
      </c>
      <c r="J18">
        <v>0</v>
      </c>
      <c r="K18">
        <f>IF(J18="Элита",30,IF(J18="МСМК",24,IF(J18="МС",12,IF(J18="КМС",3,0))))</f>
        <v>0</v>
      </c>
      <c r="L18">
        <f>SUM(G18,I18,K18,)</f>
        <v>0</v>
      </c>
    </row>
    <row r="19" spans="1:12" ht="15.75">
      <c r="A19" s="9">
        <v>18</v>
      </c>
      <c r="B19" s="9" t="s">
        <v>27</v>
      </c>
      <c r="C19" s="9" t="s">
        <v>91</v>
      </c>
      <c r="D19">
        <v>82.5</v>
      </c>
      <c r="E19" t="s">
        <v>102</v>
      </c>
      <c r="F19" t="s">
        <v>106</v>
      </c>
      <c r="G19">
        <v>12</v>
      </c>
      <c r="H19" s="9">
        <v>2</v>
      </c>
      <c r="I19">
        <v>0</v>
      </c>
      <c r="J19" t="s">
        <v>103</v>
      </c>
      <c r="K19">
        <v>0</v>
      </c>
      <c r="L19">
        <v>12</v>
      </c>
    </row>
    <row r="20" spans="1:13" ht="15.75">
      <c r="A20" s="9">
        <v>19</v>
      </c>
      <c r="B20" s="9" t="s">
        <v>28</v>
      </c>
      <c r="C20" s="9" t="s">
        <v>91</v>
      </c>
      <c r="D20">
        <v>100</v>
      </c>
      <c r="E20" t="s">
        <v>102</v>
      </c>
      <c r="F20" t="s">
        <v>106</v>
      </c>
      <c r="G20">
        <v>12</v>
      </c>
      <c r="H20" s="9">
        <v>1</v>
      </c>
      <c r="I20">
        <v>24</v>
      </c>
      <c r="J20" t="s">
        <v>104</v>
      </c>
      <c r="K20">
        <v>12</v>
      </c>
      <c r="L20">
        <v>48</v>
      </c>
      <c r="M20" s="9">
        <v>1</v>
      </c>
    </row>
    <row r="21" spans="1:12" ht="15.75">
      <c r="A21" s="9">
        <v>20</v>
      </c>
      <c r="B21" s="9" t="s">
        <v>29</v>
      </c>
      <c r="C21" s="9" t="s">
        <v>87</v>
      </c>
      <c r="D21">
        <v>56</v>
      </c>
      <c r="E21" t="s">
        <v>110</v>
      </c>
      <c r="F21" t="s">
        <v>106</v>
      </c>
      <c r="G21">
        <v>12</v>
      </c>
      <c r="H21" s="9">
        <v>6</v>
      </c>
      <c r="I21">
        <v>0</v>
      </c>
      <c r="J21" t="s">
        <v>111</v>
      </c>
      <c r="K21">
        <v>0</v>
      </c>
      <c r="L21">
        <v>12</v>
      </c>
    </row>
    <row r="22" spans="1:13" ht="15.75">
      <c r="A22" s="9">
        <v>21</v>
      </c>
      <c r="B22" s="9" t="s">
        <v>30</v>
      </c>
      <c r="C22" s="9" t="s">
        <v>83</v>
      </c>
      <c r="D22">
        <v>82.5</v>
      </c>
      <c r="E22" t="s">
        <v>109</v>
      </c>
      <c r="F22" t="s">
        <v>106</v>
      </c>
      <c r="G22">
        <v>12</v>
      </c>
      <c r="H22" s="9">
        <v>2</v>
      </c>
      <c r="I22">
        <v>0</v>
      </c>
      <c r="J22" t="s">
        <v>104</v>
      </c>
      <c r="K22">
        <v>12</v>
      </c>
      <c r="L22">
        <v>24</v>
      </c>
      <c r="M22" s="9">
        <v>1</v>
      </c>
    </row>
    <row r="23" spans="1:12" ht="15.75">
      <c r="A23" s="9">
        <v>22</v>
      </c>
      <c r="B23" s="9" t="s">
        <v>31</v>
      </c>
      <c r="C23" s="9" t="s">
        <v>90</v>
      </c>
      <c r="D23">
        <v>75</v>
      </c>
      <c r="E23" t="s">
        <v>110</v>
      </c>
      <c r="F23" t="s">
        <v>106</v>
      </c>
      <c r="G23">
        <v>12</v>
      </c>
      <c r="H23" s="9">
        <v>7</v>
      </c>
      <c r="I23">
        <v>0</v>
      </c>
      <c r="J23" t="s">
        <v>112</v>
      </c>
      <c r="K23">
        <v>0</v>
      </c>
      <c r="L23">
        <v>12</v>
      </c>
    </row>
    <row r="24" spans="1:12" ht="15.75">
      <c r="A24" s="9">
        <v>23</v>
      </c>
      <c r="B24" s="9" t="s">
        <v>32</v>
      </c>
      <c r="C24" s="9" t="s">
        <v>93</v>
      </c>
      <c r="D24">
        <v>0</v>
      </c>
      <c r="E24">
        <v>0</v>
      </c>
      <c r="F24">
        <v>0</v>
      </c>
      <c r="G24">
        <f>IF(F24="1",12,IF(F24="2",9,IF(F24="3",6,0)))</f>
        <v>0</v>
      </c>
      <c r="I24">
        <f>IF(H24=1,IF(E24="открытая",24,18),0)</f>
        <v>0</v>
      </c>
      <c r="J24">
        <v>0</v>
      </c>
      <c r="K24">
        <f>IF(J24="Элита",30,IF(J24="МСМК",24,IF(J24="МС",12,IF(J24="КМС",3,0))))</f>
        <v>0</v>
      </c>
      <c r="L24">
        <f>SUM(G24,I24,K24,)</f>
        <v>0</v>
      </c>
    </row>
    <row r="25" spans="1:13" ht="15.75">
      <c r="A25" s="9">
        <v>24</v>
      </c>
      <c r="B25" s="9" t="s">
        <v>33</v>
      </c>
      <c r="C25" s="9" t="s">
        <v>83</v>
      </c>
      <c r="D25">
        <v>110</v>
      </c>
      <c r="E25" t="s">
        <v>102</v>
      </c>
      <c r="F25" t="s">
        <v>106</v>
      </c>
      <c r="G25">
        <v>12</v>
      </c>
      <c r="H25" s="9">
        <v>1</v>
      </c>
      <c r="I25">
        <v>24</v>
      </c>
      <c r="J25" t="s">
        <v>120</v>
      </c>
      <c r="K25">
        <v>24</v>
      </c>
      <c r="L25">
        <v>60</v>
      </c>
      <c r="M25" s="9">
        <v>1</v>
      </c>
    </row>
    <row r="26" spans="1:12" ht="15.75">
      <c r="A26" s="9">
        <v>25</v>
      </c>
      <c r="B26" s="9" t="s">
        <v>34</v>
      </c>
      <c r="C26" s="9" t="s">
        <v>83</v>
      </c>
      <c r="D26">
        <v>60</v>
      </c>
      <c r="E26" t="s">
        <v>102</v>
      </c>
      <c r="F26" t="s">
        <v>117</v>
      </c>
      <c r="G26">
        <v>0</v>
      </c>
      <c r="H26" s="9">
        <v>13</v>
      </c>
      <c r="I26">
        <v>0</v>
      </c>
      <c r="J26" t="s">
        <v>106</v>
      </c>
      <c r="K26">
        <v>0</v>
      </c>
      <c r="L26">
        <v>0</v>
      </c>
    </row>
    <row r="27" spans="1:12" ht="15.75">
      <c r="A27" s="9">
        <v>26</v>
      </c>
      <c r="B27" s="9" t="s">
        <v>35</v>
      </c>
      <c r="C27" s="9" t="s">
        <v>85</v>
      </c>
      <c r="D27">
        <v>60</v>
      </c>
      <c r="E27" t="s">
        <v>102</v>
      </c>
      <c r="F27" t="s">
        <v>106</v>
      </c>
      <c r="G27">
        <v>12</v>
      </c>
      <c r="H27" s="9">
        <v>4</v>
      </c>
      <c r="I27">
        <v>0</v>
      </c>
      <c r="J27" t="s">
        <v>118</v>
      </c>
      <c r="K27">
        <v>0</v>
      </c>
      <c r="L27">
        <v>12</v>
      </c>
    </row>
    <row r="28" spans="1:12" ht="15.75">
      <c r="A28" s="9">
        <v>27</v>
      </c>
      <c r="B28" s="9" t="s">
        <v>36</v>
      </c>
      <c r="C28" s="9" t="s">
        <v>83</v>
      </c>
      <c r="D28">
        <v>52</v>
      </c>
      <c r="E28" t="s">
        <v>113</v>
      </c>
      <c r="F28" t="s">
        <v>106</v>
      </c>
      <c r="G28">
        <v>12</v>
      </c>
      <c r="H28" s="9">
        <v>4</v>
      </c>
      <c r="I28">
        <v>0</v>
      </c>
      <c r="J28" t="s">
        <v>103</v>
      </c>
      <c r="K28">
        <v>0</v>
      </c>
      <c r="L28">
        <v>12</v>
      </c>
    </row>
    <row r="29" spans="1:12" ht="15.75">
      <c r="A29" s="9">
        <v>28</v>
      </c>
      <c r="B29" s="9" t="s">
        <v>37</v>
      </c>
      <c r="C29" s="9" t="s">
        <v>85</v>
      </c>
      <c r="D29">
        <v>56</v>
      </c>
      <c r="E29" t="s">
        <v>102</v>
      </c>
      <c r="F29" t="s">
        <v>106</v>
      </c>
      <c r="G29">
        <v>12</v>
      </c>
      <c r="H29" s="9">
        <v>3</v>
      </c>
      <c r="I29">
        <v>0</v>
      </c>
      <c r="J29" t="s">
        <v>118</v>
      </c>
      <c r="K29">
        <v>0</v>
      </c>
      <c r="L29">
        <v>12</v>
      </c>
    </row>
    <row r="30" spans="1:12" ht="15.75">
      <c r="A30" s="9">
        <v>29</v>
      </c>
      <c r="B30" s="9" t="s">
        <v>38</v>
      </c>
      <c r="C30" s="9" t="s">
        <v>83</v>
      </c>
      <c r="D30">
        <v>56</v>
      </c>
      <c r="E30" t="s">
        <v>114</v>
      </c>
      <c r="F30" t="s">
        <v>106</v>
      </c>
      <c r="G30">
        <v>12</v>
      </c>
      <c r="H30" s="9">
        <v>2</v>
      </c>
      <c r="I30">
        <v>0</v>
      </c>
      <c r="J30" t="s">
        <v>118</v>
      </c>
      <c r="K30">
        <v>0</v>
      </c>
      <c r="L30">
        <v>12</v>
      </c>
    </row>
    <row r="31" spans="1:13" ht="15.75">
      <c r="A31" s="9">
        <v>30</v>
      </c>
      <c r="B31" s="9" t="s">
        <v>39</v>
      </c>
      <c r="C31" s="9" t="s">
        <v>82</v>
      </c>
      <c r="D31">
        <v>110</v>
      </c>
      <c r="E31" t="s">
        <v>102</v>
      </c>
      <c r="F31" t="s">
        <v>103</v>
      </c>
      <c r="G31">
        <v>9</v>
      </c>
      <c r="H31" s="9">
        <v>8</v>
      </c>
      <c r="I31">
        <v>0</v>
      </c>
      <c r="J31" t="s">
        <v>104</v>
      </c>
      <c r="K31">
        <v>12</v>
      </c>
      <c r="L31">
        <v>21</v>
      </c>
      <c r="M31" s="9">
        <v>1</v>
      </c>
    </row>
    <row r="32" spans="11:12" ht="15.75">
      <c r="K32" s="9" t="s">
        <v>126</v>
      </c>
      <c r="L32" s="9">
        <f>SUM(L2:L6,L8:L9,L20,L22,L25,L31,)</f>
        <v>246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25390625" style="0" customWidth="1"/>
    <col min="2" max="2" width="27.625" style="0" customWidth="1"/>
    <col min="3" max="3" width="42.00390625" style="0" customWidth="1"/>
    <col min="5" max="5" width="13.125" style="0" customWidth="1"/>
    <col min="6" max="6" width="13.375" style="0" customWidth="1"/>
    <col min="8" max="8" width="13.375" style="0" customWidth="1"/>
    <col min="10" max="10" width="13.625" style="0" customWidth="1"/>
  </cols>
  <sheetData>
    <row r="1" spans="1:12" s="9" customFormat="1" ht="31.5" customHeight="1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  <c r="F1" s="7" t="s">
        <v>14</v>
      </c>
      <c r="G1" s="7" t="s">
        <v>0</v>
      </c>
      <c r="H1" s="7" t="s">
        <v>15</v>
      </c>
      <c r="I1" s="7" t="s">
        <v>0</v>
      </c>
      <c r="J1" s="7" t="s">
        <v>16</v>
      </c>
      <c r="K1" s="7" t="s">
        <v>0</v>
      </c>
      <c r="L1" s="8" t="s">
        <v>17</v>
      </c>
    </row>
    <row r="2" spans="1:12" ht="15.75">
      <c r="A2">
        <v>1</v>
      </c>
      <c r="B2" s="1" t="s">
        <v>63</v>
      </c>
      <c r="C2" s="2" t="s">
        <v>89</v>
      </c>
      <c r="D2">
        <v>52</v>
      </c>
      <c r="E2" t="s">
        <v>102</v>
      </c>
      <c r="F2" t="s">
        <v>103</v>
      </c>
      <c r="G2">
        <v>9</v>
      </c>
      <c r="H2">
        <v>5</v>
      </c>
      <c r="I2">
        <v>0</v>
      </c>
      <c r="J2" t="s">
        <v>104</v>
      </c>
      <c r="K2">
        <v>12</v>
      </c>
      <c r="L2">
        <v>21</v>
      </c>
    </row>
    <row r="3" spans="1:12" ht="15.75">
      <c r="A3">
        <v>2</v>
      </c>
      <c r="B3" s="1" t="s">
        <v>64</v>
      </c>
      <c r="C3" s="2" t="s">
        <v>89</v>
      </c>
      <c r="D3">
        <v>60</v>
      </c>
      <c r="E3" t="s">
        <v>102</v>
      </c>
      <c r="F3" t="s">
        <v>118</v>
      </c>
      <c r="G3">
        <v>6</v>
      </c>
      <c r="H3" s="9">
        <v>7</v>
      </c>
      <c r="I3">
        <v>0</v>
      </c>
      <c r="J3" t="s">
        <v>119</v>
      </c>
      <c r="K3">
        <v>3</v>
      </c>
      <c r="L3">
        <v>9</v>
      </c>
    </row>
    <row r="4" spans="1:12" ht="15.75">
      <c r="A4">
        <v>3</v>
      </c>
      <c r="B4" s="2" t="s">
        <v>65</v>
      </c>
      <c r="C4" s="2" t="s">
        <v>89</v>
      </c>
      <c r="D4">
        <v>60</v>
      </c>
      <c r="E4" t="s">
        <v>102</v>
      </c>
      <c r="F4" t="s">
        <v>103</v>
      </c>
      <c r="G4">
        <v>9</v>
      </c>
      <c r="H4" s="9">
        <v>6</v>
      </c>
      <c r="I4">
        <v>0</v>
      </c>
      <c r="J4" t="s">
        <v>119</v>
      </c>
      <c r="K4">
        <v>3</v>
      </c>
      <c r="L4">
        <v>12</v>
      </c>
    </row>
    <row r="5" spans="1:12" ht="15.75">
      <c r="A5">
        <v>4</v>
      </c>
      <c r="B5" s="2" t="s">
        <v>66</v>
      </c>
      <c r="C5" s="2" t="s">
        <v>89</v>
      </c>
      <c r="D5">
        <v>67.5</v>
      </c>
      <c r="E5" t="s">
        <v>105</v>
      </c>
      <c r="F5" t="s">
        <v>106</v>
      </c>
      <c r="G5">
        <v>12</v>
      </c>
      <c r="H5">
        <v>1</v>
      </c>
      <c r="I5">
        <v>18</v>
      </c>
      <c r="J5" t="s">
        <v>106</v>
      </c>
      <c r="K5">
        <v>0</v>
      </c>
      <c r="L5">
        <v>30</v>
      </c>
    </row>
    <row r="6" spans="1:12" ht="15.75">
      <c r="A6">
        <v>5</v>
      </c>
      <c r="B6" s="2" t="s">
        <v>67</v>
      </c>
      <c r="C6" s="2" t="s">
        <v>89</v>
      </c>
      <c r="D6">
        <v>100</v>
      </c>
      <c r="E6" t="s">
        <v>102</v>
      </c>
      <c r="F6" t="s">
        <v>118</v>
      </c>
      <c r="G6">
        <v>6</v>
      </c>
      <c r="H6">
        <v>10</v>
      </c>
      <c r="I6">
        <v>0</v>
      </c>
      <c r="J6" t="s">
        <v>104</v>
      </c>
      <c r="K6">
        <v>12</v>
      </c>
      <c r="L6">
        <v>18</v>
      </c>
    </row>
    <row r="7" spans="1:12" ht="15.75">
      <c r="A7">
        <v>6</v>
      </c>
      <c r="B7" s="2" t="s">
        <v>68</v>
      </c>
      <c r="C7" s="2" t="s">
        <v>85</v>
      </c>
      <c r="D7">
        <v>100</v>
      </c>
      <c r="E7" t="s">
        <v>102</v>
      </c>
      <c r="F7" t="s">
        <v>106</v>
      </c>
      <c r="G7">
        <v>12</v>
      </c>
      <c r="H7">
        <v>5</v>
      </c>
      <c r="I7">
        <v>0</v>
      </c>
      <c r="J7" t="s">
        <v>104</v>
      </c>
      <c r="K7">
        <v>12</v>
      </c>
      <c r="L7">
        <v>24</v>
      </c>
    </row>
    <row r="8" spans="1:12" ht="15" customHeight="1">
      <c r="A8">
        <v>7</v>
      </c>
      <c r="B8" s="2" t="s">
        <v>69</v>
      </c>
      <c r="C8" s="2" t="s">
        <v>87</v>
      </c>
      <c r="D8">
        <v>60</v>
      </c>
      <c r="E8" t="s">
        <v>113</v>
      </c>
      <c r="F8" t="s">
        <v>106</v>
      </c>
      <c r="G8">
        <v>12</v>
      </c>
      <c r="H8">
        <v>1</v>
      </c>
      <c r="I8">
        <v>18</v>
      </c>
      <c r="J8" t="s">
        <v>106</v>
      </c>
      <c r="K8">
        <v>0</v>
      </c>
      <c r="L8">
        <v>30</v>
      </c>
    </row>
    <row r="9" spans="1:12" ht="14.25" customHeight="1">
      <c r="A9">
        <v>8</v>
      </c>
      <c r="B9" s="2" t="s">
        <v>70</v>
      </c>
      <c r="C9" s="2" t="s">
        <v>87</v>
      </c>
      <c r="D9">
        <v>110</v>
      </c>
      <c r="E9" t="s">
        <v>114</v>
      </c>
      <c r="F9" t="s">
        <v>106</v>
      </c>
      <c r="G9">
        <v>12</v>
      </c>
      <c r="H9">
        <v>1</v>
      </c>
      <c r="I9">
        <v>18</v>
      </c>
      <c r="J9" t="s">
        <v>106</v>
      </c>
      <c r="K9">
        <v>0</v>
      </c>
      <c r="L9">
        <v>30</v>
      </c>
    </row>
    <row r="10" spans="1:12" ht="15" customHeight="1">
      <c r="A10">
        <v>9</v>
      </c>
      <c r="B10" s="2" t="s">
        <v>71</v>
      </c>
      <c r="C10" s="2" t="s">
        <v>87</v>
      </c>
      <c r="D10">
        <v>52</v>
      </c>
      <c r="E10" t="s">
        <v>113</v>
      </c>
      <c r="F10" t="s">
        <v>106</v>
      </c>
      <c r="G10">
        <v>12</v>
      </c>
      <c r="H10">
        <v>2</v>
      </c>
      <c r="I10">
        <v>0</v>
      </c>
      <c r="J10" t="s">
        <v>106</v>
      </c>
      <c r="K10">
        <v>0</v>
      </c>
      <c r="L10">
        <v>12</v>
      </c>
    </row>
    <row r="11" spans="1:12" ht="15" customHeight="1">
      <c r="A11">
        <v>10</v>
      </c>
      <c r="B11" s="2" t="s">
        <v>72</v>
      </c>
      <c r="C11" s="2" t="s">
        <v>87</v>
      </c>
      <c r="D11">
        <v>75</v>
      </c>
      <c r="E11" t="s">
        <v>114</v>
      </c>
      <c r="F11" t="s">
        <v>106</v>
      </c>
      <c r="G11">
        <v>12</v>
      </c>
      <c r="H11">
        <v>2</v>
      </c>
      <c r="I11">
        <v>0</v>
      </c>
      <c r="J11" t="s">
        <v>103</v>
      </c>
      <c r="K11">
        <v>0</v>
      </c>
      <c r="L11">
        <v>12</v>
      </c>
    </row>
    <row r="12" spans="11:12" ht="12.75">
      <c r="K12" t="s">
        <v>126</v>
      </c>
      <c r="L12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L1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4.375" style="0" customWidth="1"/>
    <col min="2" max="2" width="27.625" style="0" customWidth="1"/>
    <col min="3" max="3" width="31.125" style="0" customWidth="1"/>
    <col min="5" max="5" width="13.75390625" style="0" customWidth="1"/>
    <col min="6" max="6" width="11.125" style="0" customWidth="1"/>
    <col min="8" max="8" width="11.375" style="0" customWidth="1"/>
    <col min="10" max="10" width="10.875" style="0" customWidth="1"/>
  </cols>
  <sheetData>
    <row r="1" spans="1:12" ht="25.5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4" t="s">
        <v>14</v>
      </c>
      <c r="G1" s="4" t="s">
        <v>0</v>
      </c>
      <c r="H1" s="4" t="s">
        <v>15</v>
      </c>
      <c r="I1" s="4" t="s">
        <v>0</v>
      </c>
      <c r="J1" s="4" t="s">
        <v>16</v>
      </c>
      <c r="K1" s="4" t="s">
        <v>0</v>
      </c>
      <c r="L1" s="5" t="s">
        <v>17</v>
      </c>
    </row>
    <row r="2" spans="1:12" ht="15.75">
      <c r="A2">
        <v>1</v>
      </c>
      <c r="B2" s="1" t="s">
        <v>18</v>
      </c>
      <c r="C2" s="2" t="s">
        <v>82</v>
      </c>
      <c r="D2" t="e">
        <f>VLOOKUP(B2,#REF!,6,)</f>
        <v>#REF!</v>
      </c>
      <c r="E2" t="e">
        <f>VLOOKUP(B2,#REF!,5,)</f>
        <v>#REF!</v>
      </c>
      <c r="F2" t="e">
        <f>VLOOKUP(B2,#REF!,7,)</f>
        <v>#REF!</v>
      </c>
      <c r="G2" t="e">
        <f>IF(F2="1",12,IF(F2="2",9,IF(F2="3",6,0)))</f>
        <v>#REF!</v>
      </c>
      <c r="H2">
        <v>6</v>
      </c>
      <c r="I2">
        <f>IF(H2=1,IF(E2="открытая",24,18),0)</f>
        <v>0</v>
      </c>
      <c r="J2" t="e">
        <f>VLOOKUP(B2,#REF!,3,)</f>
        <v>#REF!</v>
      </c>
      <c r="K2" t="e">
        <f>IF(J2="Элита",30,IF(J2="МСМК",24,IF(J2="МС",12,IF(J2="КМС",3,0))))</f>
        <v>#REF!</v>
      </c>
      <c r="L2" t="e">
        <f>SUM(G2,I2,K2,)</f>
        <v>#REF!</v>
      </c>
    </row>
    <row r="3" spans="1:12" ht="15" customHeight="1">
      <c r="A3">
        <v>2</v>
      </c>
      <c r="B3" s="1" t="s">
        <v>3</v>
      </c>
      <c r="C3" s="2" t="s">
        <v>82</v>
      </c>
      <c r="D3" t="e">
        <f>VLOOKUP(B3,#REF!,6,)</f>
        <v>#REF!</v>
      </c>
      <c r="E3" t="e">
        <f>VLOOKUP(B3,#REF!,5,)</f>
        <v>#REF!</v>
      </c>
      <c r="F3" t="s">
        <v>106</v>
      </c>
      <c r="G3">
        <v>12</v>
      </c>
      <c r="H3">
        <v>1</v>
      </c>
      <c r="I3">
        <v>18</v>
      </c>
      <c r="J3" t="s">
        <v>122</v>
      </c>
      <c r="K3">
        <v>30</v>
      </c>
      <c r="L3">
        <v>60</v>
      </c>
    </row>
    <row r="4" spans="1:12" ht="15.75" customHeight="1">
      <c r="A4">
        <v>3</v>
      </c>
      <c r="B4" s="2" t="s">
        <v>4</v>
      </c>
      <c r="C4" s="2" t="s">
        <v>83</v>
      </c>
      <c r="D4">
        <v>67.5</v>
      </c>
      <c r="E4" t="s">
        <v>102</v>
      </c>
      <c r="F4" t="s">
        <v>116</v>
      </c>
      <c r="G4">
        <v>0</v>
      </c>
      <c r="H4">
        <v>11</v>
      </c>
      <c r="I4">
        <v>0</v>
      </c>
      <c r="J4" t="s">
        <v>106</v>
      </c>
      <c r="K4">
        <v>0</v>
      </c>
      <c r="L4">
        <v>0</v>
      </c>
    </row>
    <row r="5" spans="1:12" ht="15.75">
      <c r="A5">
        <v>4</v>
      </c>
      <c r="B5" s="2" t="s">
        <v>5</v>
      </c>
      <c r="C5" s="2" t="s">
        <v>83</v>
      </c>
      <c r="D5">
        <v>56</v>
      </c>
      <c r="E5" t="s">
        <v>102</v>
      </c>
      <c r="F5" t="s">
        <v>117</v>
      </c>
      <c r="G5">
        <v>0</v>
      </c>
      <c r="H5">
        <v>17</v>
      </c>
      <c r="I5">
        <v>0</v>
      </c>
      <c r="J5" t="s">
        <v>103</v>
      </c>
      <c r="K5">
        <v>0</v>
      </c>
      <c r="L5">
        <v>0</v>
      </c>
    </row>
    <row r="6" spans="1:12" ht="15" customHeight="1">
      <c r="A6">
        <v>5</v>
      </c>
      <c r="B6" s="2" t="s">
        <v>5</v>
      </c>
      <c r="C6" s="2" t="s">
        <v>84</v>
      </c>
      <c r="D6">
        <v>56</v>
      </c>
      <c r="E6" t="s">
        <v>102</v>
      </c>
      <c r="F6" s="10">
        <v>2</v>
      </c>
      <c r="G6">
        <v>9</v>
      </c>
      <c r="H6">
        <v>3</v>
      </c>
      <c r="I6">
        <f>IF(H6=1,IF(E6="открытая",24,18),0)</f>
        <v>0</v>
      </c>
      <c r="J6" s="10">
        <v>3</v>
      </c>
      <c r="K6">
        <f>IF(J6="Элита",30,IF(J6="МСМК",24,IF(J6="МС",12,IF(J6="КМС",3,0))))</f>
        <v>0</v>
      </c>
      <c r="L6">
        <f>SUM(G6,I6,K6,)</f>
        <v>9</v>
      </c>
    </row>
    <row r="7" spans="1:12" ht="15.75">
      <c r="A7">
        <v>6</v>
      </c>
      <c r="B7" s="2" t="s">
        <v>6</v>
      </c>
      <c r="C7" s="2" t="s">
        <v>83</v>
      </c>
      <c r="D7">
        <v>60</v>
      </c>
      <c r="E7" t="s">
        <v>102</v>
      </c>
      <c r="F7" s="10">
        <v>6</v>
      </c>
      <c r="G7">
        <v>0</v>
      </c>
      <c r="H7">
        <v>16</v>
      </c>
      <c r="I7">
        <v>0</v>
      </c>
      <c r="J7" t="s">
        <v>103</v>
      </c>
      <c r="K7">
        <v>0</v>
      </c>
      <c r="L7">
        <v>0</v>
      </c>
    </row>
    <row r="8" spans="1:12" ht="15.75">
      <c r="A8">
        <v>7</v>
      </c>
      <c r="B8" s="2" t="s">
        <v>6</v>
      </c>
      <c r="C8" s="2" t="s">
        <v>84</v>
      </c>
      <c r="D8">
        <v>60</v>
      </c>
      <c r="E8" t="s">
        <v>102</v>
      </c>
      <c r="F8" t="s">
        <v>106</v>
      </c>
      <c r="G8">
        <f>IF(F8="1",12,IF(F8="2",9,IF(F8="3",6,0)))</f>
        <v>12</v>
      </c>
      <c r="H8">
        <v>2</v>
      </c>
      <c r="I8">
        <f>IF(H8=1,IF(E8="открытая",24,18),0)</f>
        <v>0</v>
      </c>
      <c r="J8" t="s">
        <v>103</v>
      </c>
      <c r="K8">
        <f>IF(J8="Элита",30,IF(J8="МСМК",24,IF(J8="МС",12,IF(J8="КМС",3,0))))</f>
        <v>0</v>
      </c>
      <c r="L8">
        <f>SUM(G8,I8,K8,)</f>
        <v>12</v>
      </c>
    </row>
    <row r="9" spans="1:12" ht="15.75">
      <c r="A9">
        <v>8</v>
      </c>
      <c r="B9" s="2" t="s">
        <v>7</v>
      </c>
      <c r="C9" s="2" t="s">
        <v>83</v>
      </c>
      <c r="D9">
        <v>48</v>
      </c>
      <c r="E9" t="s">
        <v>102</v>
      </c>
      <c r="F9" t="s">
        <v>106</v>
      </c>
      <c r="G9">
        <v>12</v>
      </c>
      <c r="H9">
        <v>19</v>
      </c>
      <c r="I9">
        <v>0</v>
      </c>
      <c r="J9" t="s">
        <v>103</v>
      </c>
      <c r="K9">
        <v>0</v>
      </c>
      <c r="L9">
        <v>0</v>
      </c>
    </row>
    <row r="10" spans="1:12" ht="17.25" customHeight="1">
      <c r="A10">
        <v>9</v>
      </c>
      <c r="B10" s="2" t="s">
        <v>125</v>
      </c>
      <c r="C10" s="2" t="s">
        <v>85</v>
      </c>
      <c r="D10">
        <v>110</v>
      </c>
      <c r="E10" t="s">
        <v>105</v>
      </c>
      <c r="F10" t="s">
        <v>106</v>
      </c>
      <c r="G10">
        <v>12</v>
      </c>
      <c r="H10">
        <v>5</v>
      </c>
      <c r="I10">
        <v>0</v>
      </c>
      <c r="J10" t="s">
        <v>119</v>
      </c>
      <c r="K10">
        <v>3</v>
      </c>
      <c r="L10">
        <v>15</v>
      </c>
    </row>
    <row r="11" spans="1:12" ht="16.5" customHeight="1">
      <c r="A11">
        <v>10</v>
      </c>
      <c r="B11" s="2" t="s">
        <v>8</v>
      </c>
      <c r="C11" s="2" t="s">
        <v>86</v>
      </c>
      <c r="D11">
        <v>0</v>
      </c>
      <c r="E11">
        <v>0</v>
      </c>
      <c r="F11">
        <v>0</v>
      </c>
      <c r="G11">
        <f>IF(F11="1",12,IF(F11="2",9,IF(F11="3",6,0)))</f>
        <v>0</v>
      </c>
      <c r="I11">
        <f>IF(H11=1,IF(E11="открытая",24,18),0)</f>
        <v>0</v>
      </c>
      <c r="J11">
        <v>0</v>
      </c>
      <c r="K11">
        <f>IF(J11="Элита",30,IF(J11="МСМК",24,IF(J11="МС",12,IF(J11="КМС",3,0))))</f>
        <v>0</v>
      </c>
      <c r="L11">
        <f>SUM(G11,I11,K11,)</f>
        <v>0</v>
      </c>
    </row>
    <row r="12" spans="11:12" ht="12.75">
      <c r="K12" t="s">
        <v>126</v>
      </c>
      <c r="L12" s="11">
        <v>117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375" style="0" customWidth="1"/>
    <col min="2" max="2" width="27.375" style="0" customWidth="1"/>
    <col min="3" max="3" width="36.375" style="0" customWidth="1"/>
    <col min="5" max="5" width="14.00390625" style="0" customWidth="1"/>
    <col min="6" max="6" width="13.875" style="0" customWidth="1"/>
    <col min="8" max="8" width="13.625" style="0" customWidth="1"/>
    <col min="10" max="10" width="13.25390625" style="0" customWidth="1"/>
  </cols>
  <sheetData>
    <row r="1" spans="1:12" s="9" customFormat="1" ht="31.5" customHeight="1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  <c r="F1" s="7" t="s">
        <v>14</v>
      </c>
      <c r="G1" s="7" t="s">
        <v>0</v>
      </c>
      <c r="H1" s="7" t="s">
        <v>15</v>
      </c>
      <c r="I1" s="7" t="s">
        <v>0</v>
      </c>
      <c r="J1" s="7" t="s">
        <v>16</v>
      </c>
      <c r="K1" s="7" t="s">
        <v>0</v>
      </c>
      <c r="L1" s="8" t="s">
        <v>17</v>
      </c>
    </row>
    <row r="2" spans="1:12" ht="15.75">
      <c r="A2">
        <v>1</v>
      </c>
      <c r="B2" s="9" t="s">
        <v>57</v>
      </c>
      <c r="C2" s="9" t="s">
        <v>87</v>
      </c>
      <c r="D2">
        <v>56</v>
      </c>
      <c r="E2" t="s">
        <v>102</v>
      </c>
      <c r="F2" t="s">
        <v>106</v>
      </c>
      <c r="G2">
        <v>12</v>
      </c>
      <c r="H2" s="9">
        <v>1</v>
      </c>
      <c r="I2">
        <v>18</v>
      </c>
      <c r="J2" t="s">
        <v>104</v>
      </c>
      <c r="K2">
        <v>12</v>
      </c>
      <c r="L2">
        <v>42</v>
      </c>
    </row>
    <row r="3" spans="1:12" ht="15.75">
      <c r="A3">
        <v>2</v>
      </c>
      <c r="B3" s="9" t="s">
        <v>57</v>
      </c>
      <c r="C3" s="9" t="s">
        <v>101</v>
      </c>
      <c r="D3">
        <v>56</v>
      </c>
      <c r="E3" t="s">
        <v>102</v>
      </c>
      <c r="F3" t="s">
        <v>106</v>
      </c>
      <c r="G3">
        <v>12</v>
      </c>
      <c r="H3" s="9">
        <v>2</v>
      </c>
      <c r="I3">
        <v>0</v>
      </c>
      <c r="J3" t="s">
        <v>104</v>
      </c>
      <c r="K3">
        <v>12</v>
      </c>
      <c r="L3">
        <v>24</v>
      </c>
    </row>
    <row r="4" spans="1:12" ht="15.75">
      <c r="A4">
        <v>3</v>
      </c>
      <c r="B4" s="9" t="s">
        <v>58</v>
      </c>
      <c r="C4" s="9" t="s">
        <v>87</v>
      </c>
      <c r="D4">
        <v>52</v>
      </c>
      <c r="E4" t="s">
        <v>102</v>
      </c>
      <c r="F4" t="s">
        <v>106</v>
      </c>
      <c r="G4">
        <v>12</v>
      </c>
      <c r="H4" s="9">
        <v>6</v>
      </c>
      <c r="I4">
        <v>0</v>
      </c>
      <c r="J4" t="s">
        <v>111</v>
      </c>
      <c r="K4">
        <v>0</v>
      </c>
      <c r="L4">
        <v>12</v>
      </c>
    </row>
    <row r="5" spans="1:12" ht="15.75">
      <c r="A5">
        <v>4</v>
      </c>
      <c r="B5" s="9" t="s">
        <v>59</v>
      </c>
      <c r="C5" s="9" t="s">
        <v>83</v>
      </c>
      <c r="D5">
        <v>60</v>
      </c>
      <c r="E5" t="s">
        <v>113</v>
      </c>
      <c r="F5" t="s">
        <v>106</v>
      </c>
      <c r="G5">
        <v>12</v>
      </c>
      <c r="H5" s="9">
        <v>6</v>
      </c>
      <c r="I5">
        <v>0</v>
      </c>
      <c r="J5" t="s">
        <v>118</v>
      </c>
      <c r="K5">
        <v>0</v>
      </c>
      <c r="L5">
        <v>12</v>
      </c>
    </row>
    <row r="6" spans="1:12" ht="15.75">
      <c r="A6">
        <v>5</v>
      </c>
      <c r="B6" s="9" t="s">
        <v>60</v>
      </c>
      <c r="C6" s="9" t="s">
        <v>83</v>
      </c>
      <c r="D6">
        <v>75</v>
      </c>
      <c r="E6" t="s">
        <v>102</v>
      </c>
      <c r="F6" t="s">
        <v>117</v>
      </c>
      <c r="G6">
        <v>0</v>
      </c>
      <c r="H6" s="9">
        <v>0</v>
      </c>
      <c r="I6">
        <v>0</v>
      </c>
      <c r="J6" t="s">
        <v>103</v>
      </c>
      <c r="K6">
        <v>0</v>
      </c>
      <c r="L6">
        <v>0</v>
      </c>
    </row>
    <row r="7" spans="1:12" ht="15.75">
      <c r="A7">
        <v>6</v>
      </c>
      <c r="B7" s="9" t="s">
        <v>61</v>
      </c>
      <c r="C7" s="9" t="s">
        <v>82</v>
      </c>
      <c r="D7">
        <v>110</v>
      </c>
      <c r="E7" t="s">
        <v>102</v>
      </c>
      <c r="F7" t="s">
        <v>118</v>
      </c>
      <c r="G7">
        <v>6</v>
      </c>
      <c r="H7" s="9">
        <v>10</v>
      </c>
      <c r="I7">
        <v>0</v>
      </c>
      <c r="J7" t="s">
        <v>104</v>
      </c>
      <c r="K7">
        <v>12</v>
      </c>
      <c r="L7">
        <v>18</v>
      </c>
    </row>
    <row r="8" spans="1:12" ht="15.75">
      <c r="A8">
        <v>7</v>
      </c>
      <c r="B8" s="9" t="s">
        <v>62</v>
      </c>
      <c r="C8" s="9" t="s">
        <v>82</v>
      </c>
      <c r="D8">
        <v>75</v>
      </c>
      <c r="E8" t="s">
        <v>102</v>
      </c>
      <c r="F8" t="s">
        <v>118</v>
      </c>
      <c r="G8">
        <v>6</v>
      </c>
      <c r="H8" s="9">
        <v>13</v>
      </c>
      <c r="I8">
        <v>0</v>
      </c>
      <c r="J8" t="s">
        <v>106</v>
      </c>
      <c r="K8">
        <v>0</v>
      </c>
      <c r="L8">
        <v>6</v>
      </c>
    </row>
    <row r="9" spans="11:12" ht="12.75">
      <c r="K9" t="s">
        <v>126</v>
      </c>
      <c r="L9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25390625" style="0" customWidth="1"/>
    <col min="2" max="2" width="27.625" style="0" customWidth="1"/>
    <col min="3" max="3" width="42.00390625" style="0" customWidth="1"/>
    <col min="5" max="5" width="13.125" style="0" customWidth="1"/>
    <col min="6" max="6" width="13.375" style="0" customWidth="1"/>
    <col min="8" max="8" width="13.375" style="0" customWidth="1"/>
    <col min="10" max="10" width="13.625" style="0" customWidth="1"/>
  </cols>
  <sheetData>
    <row r="1" spans="1:12" s="9" customFormat="1" ht="31.5" customHeight="1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  <c r="F1" s="7" t="s">
        <v>14</v>
      </c>
      <c r="G1" s="7" t="s">
        <v>0</v>
      </c>
      <c r="H1" s="7" t="s">
        <v>15</v>
      </c>
      <c r="I1" s="7" t="s">
        <v>0</v>
      </c>
      <c r="J1" s="7" t="s">
        <v>16</v>
      </c>
      <c r="K1" s="7" t="s">
        <v>0</v>
      </c>
      <c r="L1" s="8" t="s">
        <v>17</v>
      </c>
    </row>
    <row r="2" spans="1:12" ht="15.75">
      <c r="A2">
        <v>1</v>
      </c>
      <c r="B2" s="2" t="s">
        <v>73</v>
      </c>
      <c r="C2" s="2" t="s">
        <v>83</v>
      </c>
      <c r="D2">
        <v>0</v>
      </c>
      <c r="E2">
        <v>0</v>
      </c>
      <c r="F2">
        <v>0</v>
      </c>
      <c r="G2">
        <f>IF(F2="1",12,IF(F2="2",9,IF(F2="3",6,0)))</f>
        <v>0</v>
      </c>
      <c r="I2">
        <f>IF(H2=1,IF(E2="открытая",24,18),0)</f>
        <v>0</v>
      </c>
      <c r="J2">
        <v>0</v>
      </c>
      <c r="K2">
        <f>IF(J2="Элита",30,IF(J2="МСМК",24,IF(J2="МС",12,IF(J2="КМС",3,0))))</f>
        <v>0</v>
      </c>
      <c r="L2">
        <f>SUM(G2,I2,K2,)</f>
        <v>0</v>
      </c>
    </row>
    <row r="3" spans="1:12" ht="15.75">
      <c r="A3">
        <v>2</v>
      </c>
      <c r="B3" s="2" t="s">
        <v>74</v>
      </c>
      <c r="C3" s="2" t="s">
        <v>83</v>
      </c>
      <c r="D3">
        <v>82.5</v>
      </c>
      <c r="E3" t="s">
        <v>105</v>
      </c>
      <c r="F3" t="s">
        <v>106</v>
      </c>
      <c r="G3">
        <v>12</v>
      </c>
      <c r="H3" s="9">
        <v>13</v>
      </c>
      <c r="I3">
        <v>0</v>
      </c>
      <c r="J3" t="s">
        <v>119</v>
      </c>
      <c r="K3">
        <v>3</v>
      </c>
      <c r="L3">
        <v>15</v>
      </c>
    </row>
    <row r="4" spans="1:12" ht="15.75">
      <c r="A4">
        <v>3</v>
      </c>
      <c r="B4" s="2" t="s">
        <v>75</v>
      </c>
      <c r="C4" s="2" t="s">
        <v>83</v>
      </c>
      <c r="D4">
        <v>90</v>
      </c>
      <c r="E4" t="s">
        <v>105</v>
      </c>
      <c r="F4" t="s">
        <v>106</v>
      </c>
      <c r="G4">
        <v>12</v>
      </c>
      <c r="H4" s="9">
        <v>14</v>
      </c>
      <c r="I4">
        <v>0</v>
      </c>
      <c r="J4" t="s">
        <v>106</v>
      </c>
      <c r="K4">
        <v>0</v>
      </c>
      <c r="L4">
        <v>12</v>
      </c>
    </row>
    <row r="5" spans="1:12" ht="15.75">
      <c r="A5">
        <v>4</v>
      </c>
      <c r="B5" s="2" t="s">
        <v>76</v>
      </c>
      <c r="C5" s="2" t="s">
        <v>83</v>
      </c>
      <c r="D5">
        <v>0</v>
      </c>
      <c r="E5">
        <v>0</v>
      </c>
      <c r="F5">
        <v>0</v>
      </c>
      <c r="G5">
        <f>IF(F5="1",12,IF(F5="2",9,IF(F5="3",6,0)))</f>
        <v>0</v>
      </c>
      <c r="I5">
        <f>IF(H5=1,IF(E5="открытая",24,18),0)</f>
        <v>0</v>
      </c>
      <c r="J5">
        <v>0</v>
      </c>
      <c r="K5">
        <f>IF(J5="Элита",30,IF(J5="МСМК",24,IF(J5="МС",12,IF(J5="КМС",3,0))))</f>
        <v>0</v>
      </c>
      <c r="L5">
        <f>SUM(G5,I5,K5,)</f>
        <v>0</v>
      </c>
    </row>
    <row r="6" spans="1:12" ht="15.75">
      <c r="A6">
        <v>5</v>
      </c>
      <c r="B6" s="2" t="s">
        <v>77</v>
      </c>
      <c r="C6" s="2" t="s">
        <v>83</v>
      </c>
      <c r="D6">
        <v>0</v>
      </c>
      <c r="E6">
        <v>0</v>
      </c>
      <c r="F6">
        <v>0</v>
      </c>
      <c r="G6">
        <f>IF(F6="1",12,IF(F6="2",9,IF(F6="3",6,0)))</f>
        <v>0</v>
      </c>
      <c r="I6">
        <f>IF(H6=1,IF(E6="открытая",24,18),0)</f>
        <v>0</v>
      </c>
      <c r="J6">
        <v>0</v>
      </c>
      <c r="K6">
        <f>IF(J6="Элита",30,IF(J6="МСМК",24,IF(J6="МС",12,IF(J6="КМС",3,0))))</f>
        <v>0</v>
      </c>
      <c r="L6">
        <f>SUM(G6,I6,K6,)</f>
        <v>0</v>
      </c>
    </row>
    <row r="7" spans="1:12" ht="15.75">
      <c r="A7">
        <v>6</v>
      </c>
      <c r="B7" s="2" t="s">
        <v>78</v>
      </c>
      <c r="C7" s="2" t="s">
        <v>83</v>
      </c>
      <c r="D7">
        <v>0</v>
      </c>
      <c r="E7">
        <v>0</v>
      </c>
      <c r="F7">
        <v>0</v>
      </c>
      <c r="G7">
        <f>IF(F7="1",12,IF(F7="2",9,IF(F7="3",6,0)))</f>
        <v>0</v>
      </c>
      <c r="I7">
        <f>IF(H7=1,IF(E7="открытая",24,18),0)</f>
        <v>0</v>
      </c>
      <c r="J7">
        <v>0</v>
      </c>
      <c r="K7">
        <f>IF(J7="Элита",30,IF(J7="МСМК",24,IF(J7="МС",12,IF(J7="КМС",3,0))))</f>
        <v>0</v>
      </c>
      <c r="L7">
        <f>SUM(G7,I7,K7,)</f>
        <v>0</v>
      </c>
    </row>
    <row r="8" spans="1:12" ht="15" customHeight="1">
      <c r="A8">
        <v>7</v>
      </c>
      <c r="B8" s="2" t="s">
        <v>79</v>
      </c>
      <c r="C8" s="2" t="s">
        <v>89</v>
      </c>
      <c r="D8">
        <v>60</v>
      </c>
      <c r="E8" t="s">
        <v>102</v>
      </c>
      <c r="F8" t="s">
        <v>106</v>
      </c>
      <c r="G8">
        <v>12</v>
      </c>
      <c r="H8">
        <v>3</v>
      </c>
      <c r="I8">
        <v>0</v>
      </c>
      <c r="J8" t="s">
        <v>104</v>
      </c>
      <c r="K8">
        <v>12</v>
      </c>
      <c r="L8">
        <v>24</v>
      </c>
    </row>
    <row r="9" spans="1:12" ht="15" customHeight="1">
      <c r="A9">
        <v>9</v>
      </c>
      <c r="B9" s="2" t="s">
        <v>80</v>
      </c>
      <c r="C9" s="2" t="s">
        <v>89</v>
      </c>
      <c r="D9">
        <v>0</v>
      </c>
      <c r="E9">
        <v>0</v>
      </c>
      <c r="F9">
        <v>0</v>
      </c>
      <c r="G9">
        <f>IF(F9="1",12,IF(F9="2",9,IF(F9="3",6,0)))</f>
        <v>0</v>
      </c>
      <c r="I9">
        <f>IF(H9=1,IF(E9="открытая",24,18),0)</f>
        <v>0</v>
      </c>
      <c r="J9">
        <v>0</v>
      </c>
      <c r="K9">
        <f>IF(J9="Элита",30,IF(J9="МСМК",24,IF(J9="МС",12,IF(J9="КМС",3,0))))</f>
        <v>0</v>
      </c>
      <c r="L9">
        <f>SUM(G9,I9,K9,)</f>
        <v>0</v>
      </c>
    </row>
    <row r="10" spans="1:12" ht="15" customHeight="1">
      <c r="A10">
        <v>10</v>
      </c>
      <c r="B10" s="2" t="s">
        <v>81</v>
      </c>
      <c r="C10" s="2" t="s">
        <v>89</v>
      </c>
      <c r="D10">
        <v>100</v>
      </c>
      <c r="E10" t="s">
        <v>109</v>
      </c>
      <c r="F10" t="s">
        <v>106</v>
      </c>
      <c r="G10">
        <v>12</v>
      </c>
      <c r="H10">
        <v>1</v>
      </c>
      <c r="I10">
        <v>18</v>
      </c>
      <c r="J10" t="s">
        <v>119</v>
      </c>
      <c r="K10">
        <v>3</v>
      </c>
      <c r="L10">
        <v>33</v>
      </c>
    </row>
    <row r="11" spans="11:12" ht="12.75">
      <c r="K11" t="s">
        <v>126</v>
      </c>
      <c r="L11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Windows User</cp:lastModifiedBy>
  <cp:lastPrinted>2017-09-09T16:08:47Z</cp:lastPrinted>
  <dcterms:created xsi:type="dcterms:W3CDTF">2004-06-16T07:44:42Z</dcterms:created>
  <dcterms:modified xsi:type="dcterms:W3CDTF">2017-10-11T13:03:24Z</dcterms:modified>
  <cp:category/>
  <cp:version/>
  <cp:contentType/>
  <cp:contentStatus/>
</cp:coreProperties>
</file>